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X:\160000-DIRECCION ESTUDIOS ECONOMIA Y POLITICA\AÑO 2015\PPTO\2015\trimestres\Septiembre\"/>
    </mc:Choice>
  </mc:AlternateContent>
  <bookViews>
    <workbookView xWindow="0" yWindow="0" windowWidth="28800" windowHeight="13020" firstSheet="9" activeTab="18"/>
  </bookViews>
  <sheets>
    <sheet name="2EP_200 01" sheetId="1" r:id="rId1"/>
    <sheet name="2EP_201 01" sheetId="2" r:id="rId2"/>
    <sheet name="2EP_203 01" sheetId="3" r:id="rId3"/>
    <sheet name="2EP_204 01" sheetId="4" r:id="rId4"/>
    <sheet name="2EP_206 01" sheetId="5" r:id="rId5"/>
    <sheet name="2EP_208 01" sheetId="6" r:id="rId6"/>
    <sheet name="2EP_211 01" sheetId="7" r:id="rId7"/>
    <sheet name="2EP_213 01" sheetId="8" r:id="rId8"/>
    <sheet name="2EP_214 01" sheetId="9" r:id="rId9"/>
    <sheet name="2EP_215 01" sheetId="10" r:id="rId10"/>
    <sheet name="2EP_216 01" sheetId="11" r:id="rId11"/>
    <sheet name="2EP_217 01" sheetId="12" r:id="rId12"/>
    <sheet name="2EP_218 01" sheetId="13" r:id="rId13"/>
    <sheet name="2EP_219 01" sheetId="14" r:id="rId14"/>
    <sheet name="2EP_220 01" sheetId="15" r:id="rId15"/>
    <sheet name="2EP_221 01" sheetId="16" r:id="rId16"/>
    <sheet name="2EP_222 01" sheetId="17" r:id="rId17"/>
    <sheet name="2EP_226 01" sheetId="18" r:id="rId18"/>
    <sheet name="2EP_227 01" sheetId="19" r:id="rId19"/>
    <sheet name="2EP_228 01" sheetId="20" r:id="rId20"/>
    <sheet name="2EP_230 01" sheetId="21" r:id="rId21"/>
    <sheet name="2EP_235 01" sheetId="22" r:id="rId22"/>
  </sheets>
  <externalReferences>
    <externalReference r:id="rId23"/>
  </externalReferences>
  <definedNames>
    <definedName name="BuscarV">#REF!</definedName>
    <definedName name="sumasSI">#REF!</definedName>
    <definedName name="todo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6" i="22" l="1"/>
  <c r="D7" i="22"/>
  <c r="E7" i="22"/>
  <c r="H7" i="22" s="1"/>
  <c r="F7" i="22"/>
  <c r="D8" i="22"/>
  <c r="C6" i="21"/>
  <c r="D7" i="21"/>
  <c r="E7" i="21"/>
  <c r="I7" i="21" s="1"/>
  <c r="F7" i="21"/>
  <c r="H7" i="21"/>
  <c r="C6" i="20"/>
  <c r="D7" i="20"/>
  <c r="E7" i="20"/>
  <c r="H7" i="20" s="1"/>
  <c r="F7" i="20"/>
  <c r="I7" i="20"/>
  <c r="C6" i="19"/>
  <c r="D7" i="19"/>
  <c r="E7" i="19"/>
  <c r="H7" i="19" s="1"/>
  <c r="F7" i="19"/>
  <c r="C6" i="18"/>
  <c r="D7" i="18"/>
  <c r="E7" i="18"/>
  <c r="H7" i="18" s="1"/>
  <c r="F7" i="18"/>
  <c r="C6" i="17"/>
  <c r="D7" i="17"/>
  <c r="E7" i="17"/>
  <c r="I7" i="17" s="1"/>
  <c r="F7" i="17"/>
  <c r="H7" i="17"/>
  <c r="C6" i="16"/>
  <c r="D7" i="16"/>
  <c r="E7" i="16"/>
  <c r="D8" i="16" s="1"/>
  <c r="F7" i="16"/>
  <c r="H7" i="16"/>
  <c r="I7" i="16"/>
  <c r="C6" i="15"/>
  <c r="D7" i="15"/>
  <c r="E7" i="15"/>
  <c r="H7" i="15" s="1"/>
  <c r="F7" i="15"/>
  <c r="I7" i="15"/>
  <c r="D8" i="15"/>
  <c r="C6" i="14"/>
  <c r="D7" i="14"/>
  <c r="E7" i="14"/>
  <c r="F7" i="14"/>
  <c r="H7" i="14"/>
  <c r="I7" i="14"/>
  <c r="D8" i="14"/>
  <c r="C6" i="13"/>
  <c r="D7" i="13"/>
  <c r="E7" i="13"/>
  <c r="F7" i="13"/>
  <c r="H7" i="13"/>
  <c r="I7" i="13"/>
  <c r="D8" i="13"/>
  <c r="C6" i="12"/>
  <c r="D7" i="12"/>
  <c r="E7" i="12"/>
  <c r="H7" i="12" s="1"/>
  <c r="F7" i="12"/>
  <c r="I7" i="12"/>
  <c r="D8" i="12"/>
  <c r="C6" i="11"/>
  <c r="D7" i="11"/>
  <c r="E7" i="11"/>
  <c r="H7" i="11" s="1"/>
  <c r="F7" i="11"/>
  <c r="C6" i="10"/>
  <c r="D7" i="10"/>
  <c r="E7" i="10"/>
  <c r="H7" i="10" s="1"/>
  <c r="F7" i="10"/>
  <c r="C6" i="9"/>
  <c r="D7" i="9"/>
  <c r="E7" i="9"/>
  <c r="I7" i="9" s="1"/>
  <c r="F7" i="9"/>
  <c r="H7" i="9"/>
  <c r="C6" i="8"/>
  <c r="D7" i="8"/>
  <c r="E7" i="8"/>
  <c r="D8" i="8" s="1"/>
  <c r="F7" i="8"/>
  <c r="H7" i="8"/>
  <c r="I7" i="8"/>
  <c r="C6" i="7"/>
  <c r="D7" i="7"/>
  <c r="E7" i="7"/>
  <c r="F7" i="7"/>
  <c r="H7" i="7"/>
  <c r="I7" i="7"/>
  <c r="D8" i="7"/>
  <c r="C6" i="6"/>
  <c r="D7" i="6"/>
  <c r="E7" i="6"/>
  <c r="F7" i="6"/>
  <c r="H7" i="6"/>
  <c r="I7" i="6"/>
  <c r="D8" i="6"/>
  <c r="C6" i="5"/>
  <c r="D7" i="5"/>
  <c r="E7" i="5"/>
  <c r="F7" i="5"/>
  <c r="H7" i="5"/>
  <c r="I7" i="5"/>
  <c r="D8" i="5"/>
  <c r="C6" i="4"/>
  <c r="D7" i="4"/>
  <c r="E7" i="4"/>
  <c r="H7" i="4" s="1"/>
  <c r="F7" i="4"/>
  <c r="I7" i="4"/>
  <c r="D8" i="4"/>
  <c r="C6" i="3"/>
  <c r="D7" i="3"/>
  <c r="E7" i="3"/>
  <c r="H7" i="3" s="1"/>
  <c r="F7" i="3"/>
  <c r="C6" i="2"/>
  <c r="D7" i="2"/>
  <c r="E7" i="2"/>
  <c r="H7" i="2" s="1"/>
  <c r="F7" i="2"/>
  <c r="C6" i="1"/>
  <c r="D7" i="1"/>
  <c r="E7" i="1"/>
  <c r="I7" i="1" s="1"/>
  <c r="F7" i="1"/>
  <c r="H7" i="1"/>
  <c r="D8" i="21" l="1"/>
  <c r="I7" i="22"/>
  <c r="D8" i="20"/>
  <c r="D8" i="11"/>
  <c r="D8" i="2"/>
  <c r="I7" i="3"/>
  <c r="D8" i="10"/>
  <c r="I7" i="11"/>
  <c r="D8" i="18"/>
  <c r="I7" i="19"/>
  <c r="D8" i="3"/>
  <c r="D8" i="19"/>
  <c r="D8" i="1"/>
  <c r="I7" i="2"/>
  <c r="D8" i="9"/>
  <c r="I7" i="10"/>
  <c r="D8" i="17"/>
  <c r="I7" i="18"/>
</calcChain>
</file>

<file path=xl/sharedStrings.xml><?xml version="1.0" encoding="utf-8"?>
<sst xmlns="http://schemas.openxmlformats.org/spreadsheetml/2006/main" count="2290" uniqueCount="433">
  <si>
    <t>Rendimientos Provenientes de Recursos de Libre Destinaci</t>
  </si>
  <si>
    <t>2-4-3-02</t>
  </si>
  <si>
    <t>´2430200000000000000000</t>
  </si>
  <si>
    <t>2EP_200 01</t>
  </si>
  <si>
    <t>Rendimientos Provenientes de Recursos de Destinaci Espec凬ica</t>
  </si>
  <si>
    <t>2-4-3-01</t>
  </si>
  <si>
    <t>´2430100000000000000000</t>
  </si>
  <si>
    <t>RENDIMIENTOS POR OPERACIONES FINANCIERAS</t>
  </si>
  <si>
    <t>2-4-3</t>
  </si>
  <si>
    <t>´2430000000000000000000</t>
  </si>
  <si>
    <t>Recursos Pasivos Exigibles</t>
  </si>
  <si>
    <t>2-4-1-06</t>
  </si>
  <si>
    <t>´2410600000000000000000</t>
  </si>
  <si>
    <t>Recursos Reservas</t>
  </si>
  <si>
    <t>2-4-1-05</t>
  </si>
  <si>
    <t>´2410500000000000000000</t>
  </si>
  <si>
    <t>RECURSOS DEL BALANCE</t>
  </si>
  <si>
    <t>2-4-1</t>
  </si>
  <si>
    <t>´2410000000000000000000</t>
  </si>
  <si>
    <t>RECURSOS DE CAPITAL</t>
  </si>
  <si>
    <t>2-4</t>
  </si>
  <si>
    <t>´2400000000000000000000</t>
  </si>
  <si>
    <t>Pasivos Exigibles</t>
  </si>
  <si>
    <t>2-2-4-01-02-02</t>
  </si>
  <si>
    <t>´2240102020000000000000</t>
  </si>
  <si>
    <t>Vigencia Anterior</t>
  </si>
  <si>
    <t>2-2-4-01-02</t>
  </si>
  <si>
    <t>´2240102000000000000000</t>
  </si>
  <si>
    <t>Vigencia</t>
  </si>
  <si>
    <t>2-2-4-01-01</t>
  </si>
  <si>
    <t>´2240101000000000000000</t>
  </si>
  <si>
    <t>Aporte Ordinario</t>
  </si>
  <si>
    <t>2-2-4-01</t>
  </si>
  <si>
    <t>´2240100000000000000000</t>
  </si>
  <si>
    <t>ADMINISTRACIﾓN CENTRAL</t>
  </si>
  <si>
    <t>2-2-4</t>
  </si>
  <si>
    <t>´2240000000000000000000</t>
  </si>
  <si>
    <t>TRANSFERENCIAS</t>
  </si>
  <si>
    <t>2-2</t>
  </si>
  <si>
    <t>´2200000000000000000000</t>
  </si>
  <si>
    <t>Otros Ingresos No Tributarios</t>
  </si>
  <si>
    <t>2-1-2-99</t>
  </si>
  <si>
    <t>´2129900000000000000000</t>
  </si>
  <si>
    <t>Otras Rentas Contractuales</t>
  </si>
  <si>
    <t>2-1-2-04-99</t>
  </si>
  <si>
    <t>´2120499000000000000000</t>
  </si>
  <si>
    <t>Aprovechamiento Econico</t>
  </si>
  <si>
    <t>2-1-2-04-07</t>
  </si>
  <si>
    <t>´2120407000000000000000</t>
  </si>
  <si>
    <t>Rentas Contractuales</t>
  </si>
  <si>
    <t>2-1-2-04</t>
  </si>
  <si>
    <t>´2120400000000000000000</t>
  </si>
  <si>
    <t>NO TRIBUTARIOS</t>
  </si>
  <si>
    <t>2-1-2</t>
  </si>
  <si>
    <t>´2120000000000000000000</t>
  </si>
  <si>
    <t>INGRESOS CORRIENTES</t>
  </si>
  <si>
    <t>2-1</t>
  </si>
  <si>
    <t>´2100000000000000000000</t>
  </si>
  <si>
    <t>INGRESOS</t>
  </si>
  <si>
    <t>2</t>
  </si>
  <si>
    <t>´2000000000000000000000</t>
  </si>
  <si>
    <t>(40) RECAUDO ACUMULADO CON RECONOCIMIENTO</t>
  </si>
  <si>
    <t>(36) RECONOCIMIENTOS VIGENCIA ACTUAL</t>
  </si>
  <si>
    <t>(32)SALDO POR RECAUDAR</t>
  </si>
  <si>
    <t>VACIO</t>
  </si>
  <si>
    <t>(28)% EJEC.PRESUP</t>
  </si>
  <si>
    <t>(24) RECAUDOS ACUMULADOS</t>
  </si>
  <si>
    <t>(20) RECAUDOS DEL MES</t>
  </si>
  <si>
    <t>(16) PRESUPUESTO DEFINITIVO</t>
  </si>
  <si>
    <t>(12)MODIFICACIONES ACUMULADAS</t>
  </si>
  <si>
    <t>(8) MODIFICACIONES ADEL MES</t>
  </si>
  <si>
    <t>(4)PRESUPUESTO INICIAL</t>
  </si>
  <si>
    <t>NOMBRE DE LA CUENTA</t>
  </si>
  <si>
    <t>CODIGO DE CUENTA</t>
  </si>
  <si>
    <t>CODIFICADO</t>
  </si>
  <si>
    <t>CODIGO ENTE</t>
  </si>
  <si>
    <t>INDICE</t>
  </si>
  <si>
    <t xml:space="preserve"> 9 __200.xlsx</t>
  </si>
  <si>
    <t>20151008535153203913583</t>
  </si>
  <si>
    <t>200</t>
  </si>
  <si>
    <t>Vigencia =2015  Mes = 9 Entidad = 200 Unidad Ejecutora = 01</t>
  </si>
  <si>
    <t>2EP_201 01</t>
  </si>
  <si>
    <t>Recursos del Balance SGP Vigencia Anterior</t>
  </si>
  <si>
    <t>2-4-1-09</t>
  </si>
  <si>
    <t>´2410900000000000000000</t>
  </si>
  <si>
    <t>Otros Recursos del Balance de Libre Destinaci</t>
  </si>
  <si>
    <t>2-4-1-08-02</t>
  </si>
  <si>
    <t>´2410802000000000000000</t>
  </si>
  <si>
    <t>Otros Recursos del Balance de Destinaci Espec凬ica</t>
  </si>
  <si>
    <t>2-4-1-08-01</t>
  </si>
  <si>
    <t>´2410801000000000000000</t>
  </si>
  <si>
    <t>Otros Recursos del Balance</t>
  </si>
  <si>
    <t>2-4-1-08</t>
  </si>
  <si>
    <t>´2410800000000000000000</t>
  </si>
  <si>
    <t>Participaciones para Salud - Oferta - Aportes Patronales</t>
  </si>
  <si>
    <t>2-2-4-02-04</t>
  </si>
  <si>
    <t>´2240204000000000000000</t>
  </si>
  <si>
    <t>Participaciones para Salud - Salud P炻lica</t>
  </si>
  <si>
    <t>2-2-4-02-03</t>
  </si>
  <si>
    <t>´2240203000000000000000</t>
  </si>
  <si>
    <t>Vigencia Actual</t>
  </si>
  <si>
    <t>2-2-4-02-02-01-0001</t>
  </si>
  <si>
    <t>´2240202010001000000000</t>
  </si>
  <si>
    <t>Continuidad</t>
  </si>
  <si>
    <t>2-2-4-02-02-01</t>
  </si>
  <si>
    <t>´2240202010000000000000</t>
  </si>
  <si>
    <t>Participaciones para Salud - R馮imen Subsidiado</t>
  </si>
  <si>
    <t>2-2-4-02-02</t>
  </si>
  <si>
    <t>´2240202000000000000000</t>
  </si>
  <si>
    <t>Participaciones para Salud - Oferta</t>
  </si>
  <si>
    <t>2-2-4-02-01</t>
  </si>
  <si>
    <t>´2240201000000000000000</t>
  </si>
  <si>
    <t>Sistema General de Participaciones</t>
  </si>
  <si>
    <t>2-2-4-02</t>
  </si>
  <si>
    <t>´2240200000000000000000</t>
  </si>
  <si>
    <t>Rendimientos Financieros SGP</t>
  </si>
  <si>
    <t>2-2-4-01-03</t>
  </si>
  <si>
    <t>´2240103000000000000000</t>
  </si>
  <si>
    <t>Otras Naci</t>
  </si>
  <si>
    <t>2-2-1-04-03</t>
  </si>
  <si>
    <t>´2210403000000000000000</t>
  </si>
  <si>
    <t>FOSYGA</t>
  </si>
  <si>
    <t>2-2-1-04-01</t>
  </si>
  <si>
    <t>´2210401000000000000000</t>
  </si>
  <si>
    <t>Otras Transferencias Naci</t>
  </si>
  <si>
    <t>2-2-1-04</t>
  </si>
  <si>
    <t>´2210400000000000000000</t>
  </si>
  <si>
    <t>NACIﾓN</t>
  </si>
  <si>
    <t>2-2-1</t>
  </si>
  <si>
    <t>´2210000000000000000000</t>
  </si>
  <si>
    <t>Otras Participaciones</t>
  </si>
  <si>
    <t>2-1-2-06-99</t>
  </si>
  <si>
    <t>´2120699000000000000000</t>
  </si>
  <si>
    <t>Juegos de Suerte y Azar - ETESA</t>
  </si>
  <si>
    <t>2-1-2-06-18-03-0001</t>
  </si>
  <si>
    <t>´2120618030001000000000</t>
  </si>
  <si>
    <t>Juegos de Suerte y Azar</t>
  </si>
  <si>
    <t>2-1-2-06-18-03</t>
  </si>
  <si>
    <t>´2120618030000000000000</t>
  </si>
  <si>
    <t>Juegos de Apuestas Permanentes</t>
  </si>
  <si>
    <t>2-1-2-06-18-02</t>
  </si>
  <si>
    <t>´2120618020000000000000</t>
  </si>
  <si>
    <t>Loter僘 de Bogot・</t>
  </si>
  <si>
    <t>2-1-2-06-18-01-0001</t>
  </si>
  <si>
    <t>´2120618010001000000000</t>
  </si>
  <si>
    <t>Ingresos Producido Loter僘</t>
  </si>
  <si>
    <t>2-1-2-06-18-01</t>
  </si>
  <si>
    <t>´2120618010000000000000</t>
  </si>
  <si>
    <t>Premios No Reclamados</t>
  </si>
  <si>
    <t>2-1-2-06-18</t>
  </si>
  <si>
    <t>´2120618000000000000000</t>
  </si>
  <si>
    <t>Sobretasa Cigarrillos Importados</t>
  </si>
  <si>
    <t>2-1-2-06-17-02</t>
  </si>
  <si>
    <t>´2120617020000000000000</t>
  </si>
  <si>
    <t>Sobretasa Cigarrillos Nacionales</t>
  </si>
  <si>
    <t>2-1-2-06-17-01</t>
  </si>
  <si>
    <t>´2120617010000000000000</t>
  </si>
  <si>
    <t>Sobretasa Cigarrillos</t>
  </si>
  <si>
    <t>2-1-2-06-17</t>
  </si>
  <si>
    <t>´2120617000000000000000</t>
  </si>
  <si>
    <t>Sin Situaci de Fondos</t>
  </si>
  <si>
    <t>2-1-2-06-13-04-0002</t>
  </si>
  <si>
    <t>´2120613040002000000000</t>
  </si>
  <si>
    <t>Con Situaci de Fondos</t>
  </si>
  <si>
    <t>2-1-2-06-13-04-0001</t>
  </si>
  <si>
    <t>´2120613040001000000000</t>
  </si>
  <si>
    <t>Coljuegos</t>
  </si>
  <si>
    <t>2-1-2-06-13-04</t>
  </si>
  <si>
    <t>´2120613040000000000000</t>
  </si>
  <si>
    <t>Juegos Promocionales D.C.</t>
  </si>
  <si>
    <t>2-1-2-06-13-02</t>
  </si>
  <si>
    <t>´2120613020000000000000</t>
  </si>
  <si>
    <t>2-1-2-06-13</t>
  </si>
  <si>
    <t>´2120613000000000000000</t>
  </si>
  <si>
    <t>Ingreso por Juego de Apuestas Permanentes</t>
  </si>
  <si>
    <t>2-1-2-06-12</t>
  </si>
  <si>
    <t>´2120612000000000000000</t>
  </si>
  <si>
    <t>Loter僘s For疣eas</t>
  </si>
  <si>
    <t>2-1-2-06-11-02</t>
  </si>
  <si>
    <t>´2120611020000000000000</t>
  </si>
  <si>
    <t>2-1-2-06-11-01</t>
  </si>
  <si>
    <t>´2120611010000000000000</t>
  </si>
  <si>
    <t>Ingreso Producido Loter僘</t>
  </si>
  <si>
    <t>2-1-2-06-11</t>
  </si>
  <si>
    <t>´2120611000000000000000</t>
  </si>
  <si>
    <t>Consumo de Licores</t>
  </si>
  <si>
    <t>2-1-2-06-10</t>
  </si>
  <si>
    <t>´2120610000000000000000</t>
  </si>
  <si>
    <t>Consumo de Cerveza</t>
  </si>
  <si>
    <t>2-1-2-06-09</t>
  </si>
  <si>
    <t>´2120609000000000000000</t>
  </si>
  <si>
    <t>Participaciones</t>
  </si>
  <si>
    <t>2-1-2-06</t>
  </si>
  <si>
    <t>´2120600000000000000000</t>
  </si>
  <si>
    <t>Otras Multas</t>
  </si>
  <si>
    <t>2-1-2-03-99</t>
  </si>
  <si>
    <t>´2120399000000000000000</t>
  </si>
  <si>
    <t>Multas</t>
  </si>
  <si>
    <t>2-1-2-03</t>
  </si>
  <si>
    <t>´2120300000000000000000</t>
  </si>
  <si>
    <t xml:space="preserve"> 9 __201.xlsx</t>
  </si>
  <si>
    <t>20151008535283203913619</t>
  </si>
  <si>
    <t>201</t>
  </si>
  <si>
    <t>Vigencia =2015  Mes = 9 Entidad = 201 Unidad Ejecutora = 01</t>
  </si>
  <si>
    <t>2EP_203 01</t>
  </si>
  <si>
    <t xml:space="preserve"> 9 __203.xlsx</t>
  </si>
  <si>
    <t>20151008535513203913711</t>
  </si>
  <si>
    <t>203</t>
  </si>
  <si>
    <t>Vigencia =2015  Mes = 9 Entidad = 203 Unidad Ejecutora = 01</t>
  </si>
  <si>
    <t>2EP_204 01</t>
  </si>
  <si>
    <t>Venta de Activos</t>
  </si>
  <si>
    <t>2-4-1-03</t>
  </si>
  <si>
    <t>´2410300000000000000000</t>
  </si>
  <si>
    <t>Fondo Cuenta Pago Compensatorio de Cesiones P炻licas</t>
  </si>
  <si>
    <t>2-1-2-09</t>
  </si>
  <si>
    <t>´2120900000000000000000</t>
  </si>
  <si>
    <t>Valorizaci Local Ley 388 Obra por tu Lugar</t>
  </si>
  <si>
    <t>2-1-2-05-08</t>
  </si>
  <si>
    <t>´2120508000000000000000</t>
  </si>
  <si>
    <t>Valorizaci General</t>
  </si>
  <si>
    <t>2-1-2-05-02</t>
  </si>
  <si>
    <t>´2120502000000000000000</t>
  </si>
  <si>
    <t>Valorizaci Acuerdo 523 de 2013</t>
  </si>
  <si>
    <t>2-1-2-05-01-04</t>
  </si>
  <si>
    <t>´2120501040000000000000</t>
  </si>
  <si>
    <t>Valorizaci Acuerdo 180 de 2005</t>
  </si>
  <si>
    <t>2-1-2-05-01-02</t>
  </si>
  <si>
    <t>´2120501020000000000000</t>
  </si>
  <si>
    <t>Ingreso Ordinario</t>
  </si>
  <si>
    <t>2-1-2-05-01-01</t>
  </si>
  <si>
    <t>´2120501010000000000000</t>
  </si>
  <si>
    <t>Valorizaci Local</t>
  </si>
  <si>
    <t>2-1-2-05-01</t>
  </si>
  <si>
    <t>´2120501000000000000000</t>
  </si>
  <si>
    <t>Contribuciones</t>
  </si>
  <si>
    <t>2-1-2-05</t>
  </si>
  <si>
    <t>´2120500000000000000000</t>
  </si>
  <si>
    <t>Arrendamientos</t>
  </si>
  <si>
    <t>2-1-2-04-02</t>
  </si>
  <si>
    <t>´2120402000000000000000</t>
  </si>
  <si>
    <t xml:space="preserve"> 9 __204.xlsx</t>
  </si>
  <si>
    <t>20151009339713240681684</t>
  </si>
  <si>
    <t>204</t>
  </si>
  <si>
    <t>Vigencia =2015  Mes = 9 Entidad = 204 Unidad Ejecutora = 01</t>
  </si>
  <si>
    <t>2EP_206 01</t>
  </si>
  <si>
    <t>Cuotas Partes</t>
  </si>
  <si>
    <t>2-2-4-14</t>
  </si>
  <si>
    <t>´2241400000000000000000</t>
  </si>
  <si>
    <t>Bonos Pensionales</t>
  </si>
  <si>
    <t>2-2-4-13</t>
  </si>
  <si>
    <t>´2241300000000000000000</t>
  </si>
  <si>
    <t>Fondo de Pensiones P炻licas</t>
  </si>
  <si>
    <t>2-2-4-12</t>
  </si>
  <si>
    <t>´2241200000000000000000</t>
  </si>
  <si>
    <t>Provisi para Cesant僘s</t>
  </si>
  <si>
    <t>2-2-4-08</t>
  </si>
  <si>
    <t>´2240800000000000000000</t>
  </si>
  <si>
    <t>Entidades Descentralizadas</t>
  </si>
  <si>
    <t>2-1-2-10-02</t>
  </si>
  <si>
    <t>´2121002000000000000000</t>
  </si>
  <si>
    <t>Administraci Central</t>
  </si>
  <si>
    <t>2-1-2-10-01</t>
  </si>
  <si>
    <t>´2121001000000000000000</t>
  </si>
  <si>
    <t>Aporte de Afiliados</t>
  </si>
  <si>
    <t>2-1-2-10</t>
  </si>
  <si>
    <t>´2121000000000000000000</t>
  </si>
  <si>
    <t>Comisi Manejo Cartera FER</t>
  </si>
  <si>
    <t>2-1-2-04-06</t>
  </si>
  <si>
    <t>´2120406000000000000000</t>
  </si>
  <si>
    <t>Amortizaci Cartera FONCEP</t>
  </si>
  <si>
    <t>2-1-2-04-04-01</t>
  </si>
  <si>
    <t>´2120404010000000000000</t>
  </si>
  <si>
    <t>Cartera Hipotecaria</t>
  </si>
  <si>
    <t>2-1-2-04-04</t>
  </si>
  <si>
    <t>´2120404000000000000000</t>
  </si>
  <si>
    <t>Amortizaci Cr馘ito</t>
  </si>
  <si>
    <t>2-1-2-04-03</t>
  </si>
  <si>
    <t>´2120403000000000000000</t>
  </si>
  <si>
    <t>Otros Ingresos Tributarios</t>
  </si>
  <si>
    <t>2-1-1-99</t>
  </si>
  <si>
    <t>´2119900000000000000000</t>
  </si>
  <si>
    <t>TRIBUTARIOS</t>
  </si>
  <si>
    <t>2-1-1</t>
  </si>
  <si>
    <t>´2110000000000000000000</t>
  </si>
  <si>
    <t xml:space="preserve"> 9 __206.xlsx</t>
  </si>
  <si>
    <t>20151008574773204056442</t>
  </si>
  <si>
    <t>206</t>
  </si>
  <si>
    <t>Vigencia =2015  Mes = 9 Entidad = 206 Unidad Ejecutora = 01</t>
  </si>
  <si>
    <t>2EP_208 01</t>
  </si>
  <si>
    <t>Amortizaci Cartera CVP</t>
  </si>
  <si>
    <t>2-1-2-04-04-03</t>
  </si>
  <si>
    <t>´2120404030000000000000</t>
  </si>
  <si>
    <t xml:space="preserve"> 9 __208.xlsx</t>
  </si>
  <si>
    <t>20151008575473204057432</t>
  </si>
  <si>
    <t>208</t>
  </si>
  <si>
    <t>Vigencia =2015  Mes = 9 Entidad = 208 Unidad Ejecutora = 01</t>
  </si>
  <si>
    <t>EXCEDENTES FINANCIEROS DE LOS ESTABLECIMIENTOS PﾚBLICOS Y UTILIDADES EMPRESAS</t>
  </si>
  <si>
    <t>2-4-5</t>
  </si>
  <si>
    <t>´2450000000000000000000</t>
  </si>
  <si>
    <t>2EP_211 01</t>
  </si>
  <si>
    <t>Instituto Distrital de Recreaci y Deporte  Recursos del Balance</t>
  </si>
  <si>
    <t>2-2-4-09-04</t>
  </si>
  <si>
    <t>´2240904000000000000000</t>
  </si>
  <si>
    <t>Instituto Distrital de Recreaci y  Deporte</t>
  </si>
  <si>
    <t>2-2-4-09-01</t>
  </si>
  <si>
    <t>´2240901000000000000000</t>
  </si>
  <si>
    <t>IVA al Servicio de Telefon僘 Mil (Ley 788/02)</t>
  </si>
  <si>
    <t>2-2-4-09</t>
  </si>
  <si>
    <t>´2240900000000000000000</t>
  </si>
  <si>
    <t>IVA Cedido de Licores (Ley 788 de 2002)</t>
  </si>
  <si>
    <t>2-2-4-07</t>
  </si>
  <si>
    <t>´2240700000000000000000</t>
  </si>
  <si>
    <t>Aporte Ordinario Participaci de Propito General</t>
  </si>
  <si>
    <t>2-2-4-02-05</t>
  </si>
  <si>
    <t>´2240205000000000000000</t>
  </si>
  <si>
    <t>Jundeportes Espect當ulos P炻licos</t>
  </si>
  <si>
    <t>2-1-2-06-14-02</t>
  </si>
  <si>
    <t>´2120614020000000000000</t>
  </si>
  <si>
    <t>Jundeportes Cigarrillos</t>
  </si>
  <si>
    <t>2-1-2-06-14-01</t>
  </si>
  <si>
    <t>´2120614010000000000000</t>
  </si>
  <si>
    <t>Jundeportes</t>
  </si>
  <si>
    <t>2-1-2-06-14</t>
  </si>
  <si>
    <t>´2120614000000000000000</t>
  </si>
  <si>
    <t xml:space="preserve"> 9 __211.xlsx</t>
  </si>
  <si>
    <t>20151008575613204057492</t>
  </si>
  <si>
    <t>211</t>
  </si>
  <si>
    <t>Vigencia =2015  Mes = 9 Entidad = 211 Unidad Ejecutora = 01</t>
  </si>
  <si>
    <t>OTROS RECURSOS DE CAPITAL</t>
  </si>
  <si>
    <t>2-4-9</t>
  </si>
  <si>
    <t>´2490000000000000000000</t>
  </si>
  <si>
    <t>2EP_213 01</t>
  </si>
  <si>
    <t xml:space="preserve"> 9 __213.xlsx</t>
  </si>
  <si>
    <t>20151008575763204057530</t>
  </si>
  <si>
    <t>213</t>
  </si>
  <si>
    <t>Vigencia =2015  Mes = 9 Entidad = 213 Unidad Ejecutora = 01</t>
  </si>
  <si>
    <t>2EP_214 01</t>
  </si>
  <si>
    <t xml:space="preserve"> 9 __214.xlsx</t>
  </si>
  <si>
    <t>20151008575913204057591</t>
  </si>
  <si>
    <t>214</t>
  </si>
  <si>
    <t>Vigencia =2015  Mes = 9 Entidad = 214 Unidad Ejecutora = 01</t>
  </si>
  <si>
    <t>2EP_215 01</t>
  </si>
  <si>
    <t>Venta de Bienes, Servicios y Productos</t>
  </si>
  <si>
    <t>2-1-2-04-01</t>
  </si>
  <si>
    <t>´2120401000000000000000</t>
  </si>
  <si>
    <t xml:space="preserve"> 9 __215.xlsx</t>
  </si>
  <si>
    <t>20151008576153204058420</t>
  </si>
  <si>
    <t>215</t>
  </si>
  <si>
    <t>Vigencia =2015  Mes = 9 Entidad = 215 Unidad Ejecutora = 01</t>
  </si>
  <si>
    <t>2EP_216 01</t>
  </si>
  <si>
    <t xml:space="preserve"> 9 __216.xlsx</t>
  </si>
  <si>
    <t>20151008576383204058489</t>
  </si>
  <si>
    <t>216</t>
  </si>
  <si>
    <t>Vigencia =2015  Mes = 9 Entidad = 216 Unidad Ejecutora = 01</t>
  </si>
  <si>
    <t>2EP_217 01</t>
  </si>
  <si>
    <t>5% Contratos Obra P炻lica</t>
  </si>
  <si>
    <t>2-2-4-16</t>
  </si>
  <si>
    <t>´2241600000000000000000</t>
  </si>
  <si>
    <t>ICA Compaas de Vigilancia</t>
  </si>
  <si>
    <t>2-2-4-03</t>
  </si>
  <si>
    <t>´2240300000000000000000</t>
  </si>
  <si>
    <t>Reservas</t>
  </si>
  <si>
    <t>2-2-4-01-02-01</t>
  </si>
  <si>
    <t>´2240102010000000000000</t>
  </si>
  <si>
    <t xml:space="preserve"> 9 __217.xlsx</t>
  </si>
  <si>
    <t>20151008576533204058550</t>
  </si>
  <si>
    <t>217</t>
  </si>
  <si>
    <t>Vigencia =2015  Mes = 9 Entidad = 217 Unidad Ejecutora = 01</t>
  </si>
  <si>
    <t>2EP_218 01</t>
  </si>
  <si>
    <t xml:space="preserve"> 9 __218.xlsx</t>
  </si>
  <si>
    <t>20151008576663204058586</t>
  </si>
  <si>
    <t>218</t>
  </si>
  <si>
    <t>Vigencia =2015  Mes = 9 Entidad = 218 Unidad Ejecutora = 01</t>
  </si>
  <si>
    <t>2EP_219 01</t>
  </si>
  <si>
    <t xml:space="preserve"> 9 __219.xlsx</t>
  </si>
  <si>
    <t>20151008576843204058650</t>
  </si>
  <si>
    <t>219</t>
  </si>
  <si>
    <t>Vigencia =2015  Mes = 9 Entidad = 219 Unidad Ejecutora = 01</t>
  </si>
  <si>
    <t>2EP_220 01</t>
  </si>
  <si>
    <t xml:space="preserve"> 9 __220.xlsx</t>
  </si>
  <si>
    <t>20151008577023204059473</t>
  </si>
  <si>
    <t>220</t>
  </si>
  <si>
    <t>Vigencia =2015  Mes = 9 Entidad = 220 Unidad Ejecutora = 01</t>
  </si>
  <si>
    <t>2EP_221 01</t>
  </si>
  <si>
    <t xml:space="preserve"> 9 __221.xlsx</t>
  </si>
  <si>
    <t>20151008577193204059513</t>
  </si>
  <si>
    <t>221</t>
  </si>
  <si>
    <t>Vigencia =2015  Mes = 9 Entidad = 221 Unidad Ejecutora = 01</t>
  </si>
  <si>
    <t>2EP_222 01</t>
  </si>
  <si>
    <t xml:space="preserve"> 9 __222.xlsx</t>
  </si>
  <si>
    <t>20151008577353204059575</t>
  </si>
  <si>
    <t>222</t>
  </si>
  <si>
    <t>Vigencia =2015  Mes = 9 Entidad = 222 Unidad Ejecutora = 01</t>
  </si>
  <si>
    <t>2EP_226 01</t>
  </si>
  <si>
    <t xml:space="preserve"> 9 __226.xlsx</t>
  </si>
  <si>
    <t>20151008577523204059638</t>
  </si>
  <si>
    <t>226</t>
  </si>
  <si>
    <t>Vigencia =2015  Mes = 9 Entidad = 226 Unidad Ejecutora = 01</t>
  </si>
  <si>
    <t>2EP_227 01</t>
  </si>
  <si>
    <t xml:space="preserve"> 9 __227.xlsx</t>
  </si>
  <si>
    <t>20151008577683204059677</t>
  </si>
  <si>
    <t>227</t>
  </si>
  <si>
    <t>Vigencia =2015  Mes = 9 Entidad = 227 Unidad Ejecutora = 01</t>
  </si>
  <si>
    <t>2EP_228 01</t>
  </si>
  <si>
    <t xml:space="preserve"> 9 __228.xlsx</t>
  </si>
  <si>
    <t>20151008577823204059737</t>
  </si>
  <si>
    <t>228</t>
  </si>
  <si>
    <t>Vigencia =2015  Mes = 9 Entidad = 228 Unidad Ejecutora = 01</t>
  </si>
  <si>
    <t>2EP_230 01</t>
  </si>
  <si>
    <t>Recursos Balance Estampilla - Inversi</t>
  </si>
  <si>
    <t>2-4-1-10-01</t>
  </si>
  <si>
    <t>´2411001000000000000000</t>
  </si>
  <si>
    <t>Recursos del Balance Estampilla Pro Universidad</t>
  </si>
  <si>
    <t>2-4-1-10</t>
  </si>
  <si>
    <t>´2411000000000000000000</t>
  </si>
  <si>
    <t>Cancelaci de Reservas</t>
  </si>
  <si>
    <t>2-4-1-07</t>
  </si>
  <si>
    <t>´2410700000000000000000</t>
  </si>
  <si>
    <t>Distribuci Punto adicional Impuesto CREE</t>
  </si>
  <si>
    <t>2-2-1-04-04</t>
  </si>
  <si>
    <t>´2210404000000000000000</t>
  </si>
  <si>
    <t>Estampilla Universidad Distrital</t>
  </si>
  <si>
    <t>2-1-1-09</t>
  </si>
  <si>
    <t>´2110900000000000000000</t>
  </si>
  <si>
    <t xml:space="preserve"> 9 __230.xlsx</t>
  </si>
  <si>
    <t>20151008577983204059776</t>
  </si>
  <si>
    <t>230</t>
  </si>
  <si>
    <t>Vigencia =2015  Mes = 9 Entidad = 230 Unidad Ejecutora = 01</t>
  </si>
  <si>
    <t>2EP_235 01</t>
  </si>
  <si>
    <t xml:space="preserve"> 9 __235.xlsx</t>
  </si>
  <si>
    <t>20151008578133204060596</t>
  </si>
  <si>
    <t>235</t>
  </si>
  <si>
    <t>Vigencia =2015  Mes = 9 Entidad = 235 Unidad Ejecutora = 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</si>
</sst>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* #,##0.00_);_(* \(#,##0.00\);_(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rgb="FFFF00FF"/>
        <bgColor indexed="64"/>
      </patternFill>
    </fill>
    <fill>
      <patternFill patternType="solid">
        <fgColor indexed="11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164" fontId="0" fillId="0" borderId="0" xfId="1" applyFont="1"/>
    <xf numFmtId="49" fontId="0" fillId="0" borderId="0" xfId="0" applyNumberFormat="1"/>
    <xf numFmtId="164" fontId="2" fillId="2" borderId="0" xfId="1" applyFont="1" applyFill="1" applyAlignment="1">
      <alignment horizontal="center" vertical="center" wrapText="1"/>
    </xf>
    <xf numFmtId="164" fontId="2" fillId="3" borderId="0" xfId="1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49" fontId="2" fillId="2" borderId="0" xfId="0" applyNumberFormat="1" applyFont="1" applyFill="1" applyAlignment="1">
      <alignment horizontal="center" vertical="center" wrapText="1"/>
    </xf>
    <xf numFmtId="0" fontId="0" fillId="4" borderId="0" xfId="0" applyFill="1"/>
    <xf numFmtId="0" fontId="0" fillId="5" borderId="0" xfId="0" applyFill="1"/>
    <xf numFmtId="164" fontId="3" fillId="6" borderId="0" xfId="1" applyFont="1" applyFill="1" applyAlignment="1">
      <alignment wrapText="1"/>
    </xf>
    <xf numFmtId="0" fontId="3" fillId="6" borderId="0" xfId="0" applyFont="1" applyFill="1" applyAlignment="1">
      <alignment wrapText="1"/>
    </xf>
    <xf numFmtId="49" fontId="4" fillId="6" borderId="0" xfId="2" applyNumberFormat="1" applyFill="1" applyAlignment="1">
      <alignment wrapText="1"/>
    </xf>
    <xf numFmtId="49" fontId="4" fillId="0" borderId="0" xfId="2" applyNumberFormat="1"/>
  </cellXfs>
  <cellStyles count="3">
    <cellStyle name="Hipervínculo" xfId="2" builtinId="8"/>
    <cellStyle name="Millares 2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2014\tempodi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BINADA"/>
      <sheetName val="Hoja1"/>
      <sheetName val="chequeo"/>
      <sheetName val="MergeSelectedWorkbooks"/>
      <sheetName val="Abril 10 de 2015"/>
      <sheetName val="LISTA COMPLETA"/>
      <sheetName val="PresuPortaF"/>
      <sheetName val="ENTIDADES PARA INFORMES"/>
      <sheetName val="rotulos"/>
      <sheetName val="Hoja3"/>
      <sheetName val="Hoja2"/>
    </sheetNames>
    <sheetDataSet>
      <sheetData sheetId="0">
        <row r="6">
          <cell r="A6" t="str">
            <v>100 01</v>
          </cell>
        </row>
      </sheetData>
      <sheetData sheetId="1">
        <row r="6">
          <cell r="B6" t="str">
            <v>100</v>
          </cell>
          <cell r="C6" t="str">
            <v>01</v>
          </cell>
          <cell r="D6" t="str">
            <v>CONCEJO DE BOGOTA, D.C..</v>
          </cell>
          <cell r="E6" t="str">
            <v>Concejo de Bogotá D.C.</v>
          </cell>
          <cell r="F6" t="str">
            <v>Gobierno</v>
          </cell>
          <cell r="G6" t="str">
            <v>Administración Central</v>
          </cell>
          <cell r="H6" t="str">
            <v>AC</v>
          </cell>
          <cell r="I6" t="str">
            <v>OTRAS ENTIDADES</v>
          </cell>
          <cell r="J6">
            <v>0</v>
          </cell>
          <cell r="K6">
            <v>54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1</v>
          </cell>
          <cell r="Q6" t="str">
            <v>14. Otras entidades distritales</v>
          </cell>
          <cell r="R6" t="str">
            <v>14.</v>
          </cell>
        </row>
        <row r="7">
          <cell r="B7" t="str">
            <v>102</v>
          </cell>
          <cell r="C7" t="str">
            <v>01</v>
          </cell>
          <cell r="D7" t="str">
            <v>PERSONERÍA DE BOGOTÁ.</v>
          </cell>
          <cell r="E7" t="str">
            <v>Personería</v>
          </cell>
          <cell r="F7" t="str">
            <v>Gobierno</v>
          </cell>
          <cell r="G7" t="str">
            <v>Administración Central</v>
          </cell>
          <cell r="H7" t="str">
            <v>AC</v>
          </cell>
          <cell r="I7" t="str">
            <v>OTRAS ENTIDADES</v>
          </cell>
          <cell r="J7">
            <v>0</v>
          </cell>
          <cell r="K7">
            <v>54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2</v>
          </cell>
          <cell r="Q7" t="str">
            <v>14. Otras entidades distritales</v>
          </cell>
          <cell r="R7" t="str">
            <v>14.</v>
          </cell>
        </row>
        <row r="8">
          <cell r="B8" t="str">
            <v>104</v>
          </cell>
          <cell r="C8" t="str">
            <v>01</v>
          </cell>
          <cell r="D8" t="str">
            <v>SECRETARÍA GENERAL DE LA ALCALDÍA MAYOR DE BOGOTÁ, D.C..</v>
          </cell>
          <cell r="E8" t="str">
            <v>Secretaría General de la Alcaldía Mayor de Bogotá</v>
          </cell>
          <cell r="F8" t="str">
            <v>Gobierno</v>
          </cell>
          <cell r="G8" t="str">
            <v>Administración Central</v>
          </cell>
          <cell r="H8" t="str">
            <v>AC</v>
          </cell>
          <cell r="I8" t="str">
            <v>GESTION PUBLICA</v>
          </cell>
          <cell r="J8">
            <v>0</v>
          </cell>
          <cell r="K8">
            <v>54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3</v>
          </cell>
          <cell r="Q8" t="str">
            <v>1.  Gestión pública</v>
          </cell>
          <cell r="R8" t="str">
            <v>01.</v>
          </cell>
        </row>
        <row r="9">
          <cell r="B9" t="str">
            <v>105</v>
          </cell>
          <cell r="C9" t="str">
            <v>01</v>
          </cell>
          <cell r="D9" t="str">
            <v>VEEDURÍA DISTRITAL.</v>
          </cell>
          <cell r="E9" t="str">
            <v>Veeduría Distrital</v>
          </cell>
          <cell r="F9" t="str">
            <v>Gobierno</v>
          </cell>
          <cell r="G9" t="str">
            <v>Administración Central</v>
          </cell>
          <cell r="H9" t="str">
            <v>AC</v>
          </cell>
          <cell r="I9" t="str">
            <v>OTRAS ENTIDADES</v>
          </cell>
          <cell r="J9">
            <v>0</v>
          </cell>
          <cell r="K9">
            <v>54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4</v>
          </cell>
          <cell r="Q9" t="str">
            <v>14. Otras entidades distritales</v>
          </cell>
          <cell r="R9" t="str">
            <v>14.</v>
          </cell>
        </row>
        <row r="10">
          <cell r="B10" t="str">
            <v>110</v>
          </cell>
          <cell r="C10" t="str">
            <v>01</v>
          </cell>
          <cell r="D10" t="str">
            <v>SECRETARIA DE GOBIERNO.</v>
          </cell>
          <cell r="E10" t="str">
            <v>Secretaría Distrital de Gobierno</v>
          </cell>
          <cell r="F10" t="str">
            <v>Gobierno</v>
          </cell>
          <cell r="G10" t="str">
            <v>Administración Central</v>
          </cell>
          <cell r="H10" t="str">
            <v>AC</v>
          </cell>
          <cell r="I10" t="str">
            <v>GOBIERNO, SEGURIDAD Y CONVIVENCIA</v>
          </cell>
          <cell r="J10">
            <v>0</v>
          </cell>
          <cell r="K10">
            <v>54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5</v>
          </cell>
          <cell r="Q10" t="str">
            <v>2.  Gobierno, Seguridad y Convivencia</v>
          </cell>
          <cell r="R10" t="str">
            <v>02.</v>
          </cell>
        </row>
        <row r="11">
          <cell r="B11" t="str">
            <v>111</v>
          </cell>
          <cell r="C11" t="str">
            <v>00</v>
          </cell>
          <cell r="D11" t="str">
            <v>SECRETARIA DISTRITAL DE HACIENDA.</v>
          </cell>
          <cell r="E11" t="str">
            <v>Secretaría Distrital de Hacienda 00 Admon CENTRAL</v>
          </cell>
          <cell r="F11" t="str">
            <v>Hacienda</v>
          </cell>
          <cell r="G11" t="str">
            <v>Administración Central</v>
          </cell>
          <cell r="H11" t="str">
            <v>AC</v>
          </cell>
          <cell r="I11" t="str">
            <v>HACIENDA</v>
          </cell>
          <cell r="J11">
            <v>0</v>
          </cell>
          <cell r="K11">
            <v>54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6</v>
          </cell>
          <cell r="Q11" t="str">
            <v>3.  Hacienda</v>
          </cell>
          <cell r="R11" t="str">
            <v>03.</v>
          </cell>
        </row>
        <row r="12">
          <cell r="B12" t="str">
            <v>111</v>
          </cell>
          <cell r="C12" t="str">
            <v>01</v>
          </cell>
          <cell r="D12" t="str">
            <v>Dirección de Gestión Corporativa</v>
          </cell>
          <cell r="E12" t="str">
            <v>Secretaría Distrital de Hacienda 01 Dir. de Gestión Corporativa</v>
          </cell>
          <cell r="F12" t="str">
            <v>Hacienda</v>
          </cell>
          <cell r="G12" t="str">
            <v>Administración Central</v>
          </cell>
          <cell r="H12" t="str">
            <v>AC</v>
          </cell>
          <cell r="I12" t="str">
            <v>HACIENDA</v>
          </cell>
          <cell r="J12">
            <v>0</v>
          </cell>
          <cell r="K12">
            <v>54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7</v>
          </cell>
          <cell r="Q12" t="str">
            <v>3.  Hacienda</v>
          </cell>
          <cell r="R12" t="str">
            <v>03.</v>
          </cell>
        </row>
        <row r="13">
          <cell r="B13" t="str">
            <v>111</v>
          </cell>
          <cell r="C13" t="str">
            <v>02</v>
          </cell>
          <cell r="D13" t="str">
            <v>Dirección Distrital de Presupuesto</v>
          </cell>
          <cell r="E13" t="str">
            <v>Secretaría Distrital de Hacienda 02 Dir. Distrital de Presupuesto</v>
          </cell>
          <cell r="F13" t="str">
            <v>Hacienda</v>
          </cell>
          <cell r="G13" t="str">
            <v>Administración Central</v>
          </cell>
          <cell r="H13" t="str">
            <v>AC</v>
          </cell>
          <cell r="I13" t="str">
            <v>HACIENDA</v>
          </cell>
          <cell r="J13">
            <v>0</v>
          </cell>
          <cell r="K13">
            <v>54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8</v>
          </cell>
          <cell r="Q13" t="str">
            <v>3.  Hacienda</v>
          </cell>
          <cell r="R13" t="str">
            <v>03.</v>
          </cell>
        </row>
        <row r="14">
          <cell r="B14" t="str">
            <v>111</v>
          </cell>
          <cell r="C14" t="str">
            <v>03</v>
          </cell>
          <cell r="D14" t="str">
            <v>Dirección de Crédito Público</v>
          </cell>
          <cell r="E14" t="str">
            <v>Secretaría Distrital de Hacienda 03 Dir. de Crédito Público</v>
          </cell>
          <cell r="F14" t="str">
            <v>Hacienda</v>
          </cell>
          <cell r="G14" t="str">
            <v>Administración Central</v>
          </cell>
          <cell r="H14" t="str">
            <v>AC</v>
          </cell>
          <cell r="I14" t="str">
            <v>HACIENDA</v>
          </cell>
          <cell r="J14">
            <v>0</v>
          </cell>
          <cell r="K14">
            <v>54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9</v>
          </cell>
          <cell r="Q14" t="str">
            <v>3.  Hacienda</v>
          </cell>
          <cell r="R14" t="str">
            <v>03.</v>
          </cell>
        </row>
        <row r="15">
          <cell r="B15" t="str">
            <v>111</v>
          </cell>
          <cell r="C15" t="str">
            <v>04</v>
          </cell>
          <cell r="D15" t="str">
            <v>Cuenta Fondo del Concejo</v>
          </cell>
          <cell r="E15" t="str">
            <v>Secretaría Distrital de Hacienda 04 Cuenta Fondo del Concejo</v>
          </cell>
          <cell r="F15" t="str">
            <v>Hacienda</v>
          </cell>
          <cell r="G15" t="str">
            <v>Administración Central</v>
          </cell>
          <cell r="H15" t="str">
            <v>AC</v>
          </cell>
          <cell r="I15" t="str">
            <v>HACIENDA</v>
          </cell>
          <cell r="J15">
            <v>0</v>
          </cell>
          <cell r="K15">
            <v>54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10</v>
          </cell>
          <cell r="Q15" t="str">
            <v>3.  Hacienda</v>
          </cell>
          <cell r="R15" t="str">
            <v>03.</v>
          </cell>
        </row>
        <row r="16">
          <cell r="B16" t="str">
            <v>112</v>
          </cell>
          <cell r="C16" t="str">
            <v>01</v>
          </cell>
          <cell r="D16" t="str">
            <v>SECRETARIA DE EDUCACION DEL DISTRITO</v>
          </cell>
          <cell r="E16" t="str">
            <v>Secretaría de Educación del Distrito</v>
          </cell>
          <cell r="F16" t="str">
            <v>Educación, Cultura, Recreación y Deporte</v>
          </cell>
          <cell r="G16" t="str">
            <v>Administración Central</v>
          </cell>
          <cell r="H16" t="str">
            <v>AC</v>
          </cell>
          <cell r="I16" t="str">
            <v>EDUCACION</v>
          </cell>
          <cell r="J16">
            <v>0</v>
          </cell>
          <cell r="K16">
            <v>54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11</v>
          </cell>
          <cell r="Q16" t="str">
            <v>7.  Educación</v>
          </cell>
          <cell r="R16" t="str">
            <v>07.</v>
          </cell>
        </row>
        <row r="17">
          <cell r="B17" t="str">
            <v>113</v>
          </cell>
          <cell r="C17" t="str">
            <v>01</v>
          </cell>
          <cell r="D17" t="str">
            <v>SECRETARIA DISTRITAL DE MOVILIDAD.</v>
          </cell>
          <cell r="E17" t="str">
            <v>Secretaría Distrital de Movilidad</v>
          </cell>
          <cell r="F17" t="str">
            <v>Movilidad</v>
          </cell>
          <cell r="G17" t="str">
            <v>Administración Central</v>
          </cell>
          <cell r="H17" t="str">
            <v>AC</v>
          </cell>
          <cell r="I17" t="str">
            <v>MOVILIDAD</v>
          </cell>
          <cell r="J17">
            <v>0</v>
          </cell>
          <cell r="K17">
            <v>54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12</v>
          </cell>
          <cell r="Q17" t="str">
            <v>6.  Movilidad</v>
          </cell>
          <cell r="R17" t="str">
            <v>06.</v>
          </cell>
        </row>
        <row r="18">
          <cell r="B18" t="str">
            <v>113</v>
          </cell>
          <cell r="C18" t="str">
            <v>02</v>
          </cell>
          <cell r="D18" t="str">
            <v>Secretaría Distrital de la Movilidad -Dirección Administrativa-</v>
          </cell>
          <cell r="E18" t="str">
            <v>Secretaría Distrital de Movilidad  -Dir. Administrativa-</v>
          </cell>
          <cell r="F18" t="str">
            <v>Movilidad</v>
          </cell>
          <cell r="G18" t="str">
            <v>Administración Central</v>
          </cell>
          <cell r="H18" t="str">
            <v>AC</v>
          </cell>
          <cell r="I18" t="str">
            <v>MOVILIDAD</v>
          </cell>
          <cell r="J18">
            <v>0</v>
          </cell>
          <cell r="K18">
            <v>54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13</v>
          </cell>
          <cell r="Q18" t="str">
            <v>6.  Movilidad</v>
          </cell>
          <cell r="R18" t="str">
            <v>06.</v>
          </cell>
        </row>
        <row r="19">
          <cell r="B19" t="str">
            <v>114</v>
          </cell>
          <cell r="C19" t="str">
            <v>01</v>
          </cell>
          <cell r="D19" t="str">
            <v>SECRETARIA DISTRITAL DE SALUD.</v>
          </cell>
          <cell r="E19" t="str">
            <v>Secretaría Distrital de Salud</v>
          </cell>
          <cell r="F19" t="str">
            <v>Salud</v>
          </cell>
          <cell r="G19" t="str">
            <v>Administración Central</v>
          </cell>
          <cell r="H19" t="str">
            <v>AC</v>
          </cell>
          <cell r="I19" t="str">
            <v>SALUD</v>
          </cell>
          <cell r="J19">
            <v>0</v>
          </cell>
          <cell r="K19">
            <v>54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14</v>
          </cell>
          <cell r="Q19" t="str">
            <v>8.  Salud</v>
          </cell>
          <cell r="R19" t="str">
            <v>08.</v>
          </cell>
        </row>
        <row r="20">
          <cell r="B20" t="str">
            <v>117</v>
          </cell>
          <cell r="C20" t="str">
            <v>01</v>
          </cell>
          <cell r="D20" t="str">
            <v>SECRETARIA DISTRITAL DE DESARROLLO ECONOMICO.</v>
          </cell>
          <cell r="E20" t="str">
            <v>Secretaría Distrital de Desarrollo Económico</v>
          </cell>
          <cell r="F20" t="str">
            <v>Desarrollo Económico, Industria y Turismo</v>
          </cell>
          <cell r="G20" t="str">
            <v>Administración Central</v>
          </cell>
          <cell r="H20" t="str">
            <v>AC</v>
          </cell>
          <cell r="I20" t="str">
            <v>DESARROLLO ECONÓMICO, INDUSTRIA Y TURISMO</v>
          </cell>
          <cell r="J20">
            <v>0</v>
          </cell>
          <cell r="K20">
            <v>54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15</v>
          </cell>
          <cell r="Q20" t="str">
            <v>5.  Desarrollo Económico, Industria y Comercio</v>
          </cell>
          <cell r="R20" t="str">
            <v>05.</v>
          </cell>
        </row>
        <row r="21">
          <cell r="B21" t="str">
            <v>118</v>
          </cell>
          <cell r="C21" t="str">
            <v>01</v>
          </cell>
          <cell r="D21" t="str">
            <v>SECRETARIA DISTRITAL DEL HABITAT.</v>
          </cell>
          <cell r="E21" t="str">
            <v>Secretaría Distrital del Hábitat</v>
          </cell>
          <cell r="F21" t="str">
            <v>Hábitat y Ambiente</v>
          </cell>
          <cell r="G21" t="str">
            <v>Administración Central</v>
          </cell>
          <cell r="H21" t="str">
            <v>AC</v>
          </cell>
          <cell r="I21" t="str">
            <v>HABITAT</v>
          </cell>
          <cell r="J21">
            <v>0</v>
          </cell>
          <cell r="K21">
            <v>54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16</v>
          </cell>
          <cell r="Q21" t="str">
            <v>12. Hábitat</v>
          </cell>
          <cell r="R21" t="str">
            <v>12.</v>
          </cell>
        </row>
        <row r="22">
          <cell r="B22" t="str">
            <v>119</v>
          </cell>
          <cell r="C22" t="str">
            <v>01</v>
          </cell>
          <cell r="D22" t="str">
            <v>SECRETARIA DISTRITAL DE CULTURA, RECREACION Y DEPORTE.</v>
          </cell>
          <cell r="E22" t="str">
            <v>Secretaría Distrital de Cultura, Recreación y Deporte</v>
          </cell>
          <cell r="F22" t="str">
            <v>Educación, Cultura, Recreación y Deporte</v>
          </cell>
          <cell r="G22" t="str">
            <v>Administración Central</v>
          </cell>
          <cell r="H22" t="str">
            <v>AC</v>
          </cell>
          <cell r="I22" t="str">
            <v>CULTURA, RECREACION Y DEPORTE</v>
          </cell>
          <cell r="J22">
            <v>0</v>
          </cell>
          <cell r="K22">
            <v>54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17</v>
          </cell>
          <cell r="Q22" t="str">
            <v>10. Cultura, recreación y deporte</v>
          </cell>
          <cell r="R22" t="str">
            <v>10.</v>
          </cell>
        </row>
        <row r="23">
          <cell r="B23" t="str">
            <v>120</v>
          </cell>
          <cell r="C23" t="str">
            <v>01</v>
          </cell>
          <cell r="D23" t="str">
            <v>SECRETARIA DISTRITAL DE PLANEACION.</v>
          </cell>
          <cell r="E23" t="str">
            <v>Secretaría Distrital de Planeación</v>
          </cell>
          <cell r="F23" t="str">
            <v>Hábitat y Ambiente</v>
          </cell>
          <cell r="G23" t="str">
            <v>Administración Central</v>
          </cell>
          <cell r="H23" t="str">
            <v>AC</v>
          </cell>
          <cell r="I23" t="str">
            <v>PLANEACION</v>
          </cell>
          <cell r="J23">
            <v>0</v>
          </cell>
          <cell r="K23">
            <v>54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18</v>
          </cell>
          <cell r="Q23" t="str">
            <v>4.  Planeación</v>
          </cell>
          <cell r="R23" t="str">
            <v>04.</v>
          </cell>
        </row>
        <row r="24">
          <cell r="B24" t="str">
            <v>121</v>
          </cell>
          <cell r="C24" t="str">
            <v>01</v>
          </cell>
          <cell r="D24" t="str">
            <v>SECRETARÍA DISTRITAL DE LA MUJER.</v>
          </cell>
          <cell r="E24" t="str">
            <v>Secretaría Distrital de la Mujer</v>
          </cell>
          <cell r="F24" t="str">
            <v>Gobierno</v>
          </cell>
          <cell r="G24" t="str">
            <v>Administración Central</v>
          </cell>
          <cell r="H24" t="str">
            <v>AC</v>
          </cell>
          <cell r="I24" t="str">
            <v>MUJER</v>
          </cell>
          <cell r="J24">
            <v>0</v>
          </cell>
          <cell r="K24">
            <v>54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19</v>
          </cell>
          <cell r="Q24" t="str">
            <v>13. De la Mujer</v>
          </cell>
          <cell r="R24" t="str">
            <v>13.</v>
          </cell>
        </row>
        <row r="25">
          <cell r="B25" t="str">
            <v>122</v>
          </cell>
          <cell r="C25" t="str">
            <v>01</v>
          </cell>
          <cell r="D25" t="str">
            <v>SECRETARIA DISTRITAL DE INTEGRACION SOCIAL.</v>
          </cell>
          <cell r="E25" t="str">
            <v>Secretaría Distrital de Integración Social</v>
          </cell>
          <cell r="F25" t="str">
            <v xml:space="preserve">Integración Social </v>
          </cell>
          <cell r="G25" t="str">
            <v>Administración Central</v>
          </cell>
          <cell r="H25" t="str">
            <v>AC</v>
          </cell>
          <cell r="I25" t="str">
            <v>INTEGRACION SOCIAL</v>
          </cell>
          <cell r="J25">
            <v>0</v>
          </cell>
          <cell r="K25">
            <v>54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20</v>
          </cell>
          <cell r="Q25" t="str">
            <v>9. Integración social</v>
          </cell>
          <cell r="R25" t="str">
            <v>09.</v>
          </cell>
        </row>
        <row r="26">
          <cell r="B26" t="str">
            <v>125</v>
          </cell>
          <cell r="C26" t="str">
            <v>01</v>
          </cell>
          <cell r="D26" t="str">
            <v>DEPARTAMENTO ADMINISTRATIVOSERVICIO CIVIL DISTRITAL -DASCD..</v>
          </cell>
          <cell r="E26" t="str">
            <v>Departamento Administrativo del Servicio Civil</v>
          </cell>
          <cell r="F26" t="str">
            <v>Gobierno</v>
          </cell>
          <cell r="G26" t="str">
            <v>Administración Central</v>
          </cell>
          <cell r="H26" t="str">
            <v>AC</v>
          </cell>
          <cell r="I26" t="str">
            <v>GESTION PUBLICA</v>
          </cell>
          <cell r="J26">
            <v>0</v>
          </cell>
          <cell r="K26">
            <v>54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21</v>
          </cell>
          <cell r="Q26" t="str">
            <v>1.  Gestión pública</v>
          </cell>
          <cell r="R26" t="str">
            <v>01.</v>
          </cell>
        </row>
        <row r="27">
          <cell r="B27" t="str">
            <v>126</v>
          </cell>
          <cell r="C27" t="str">
            <v>01</v>
          </cell>
          <cell r="D27" t="str">
            <v>SECRETARIA DISTRITAL DE AMBIENTE.</v>
          </cell>
          <cell r="E27" t="str">
            <v>Secretaría Distrital de Ambiente</v>
          </cell>
          <cell r="F27" t="str">
            <v>Hábitat y Ambiente</v>
          </cell>
          <cell r="G27" t="str">
            <v>Administración Central</v>
          </cell>
          <cell r="H27" t="str">
            <v>AC</v>
          </cell>
          <cell r="I27" t="str">
            <v>AMBIENTE</v>
          </cell>
          <cell r="J27">
            <v>0</v>
          </cell>
          <cell r="K27">
            <v>54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22</v>
          </cell>
          <cell r="Q27" t="str">
            <v>11. Ambiente</v>
          </cell>
          <cell r="R27" t="str">
            <v>11.</v>
          </cell>
        </row>
        <row r="28">
          <cell r="B28" t="str">
            <v>127</v>
          </cell>
          <cell r="C28" t="str">
            <v>01</v>
          </cell>
          <cell r="D28" t="str">
            <v>DEPARTAMENTO ADMINISTRATIVO DE LA DEFENSORIA DEL ESPACIO PUBLICO-DADEP..</v>
          </cell>
          <cell r="E28" t="str">
            <v>Defensoría del Espacío Público DADEP</v>
          </cell>
          <cell r="F28" t="str">
            <v>Hábitat y Ambiente</v>
          </cell>
          <cell r="G28" t="str">
            <v>Administración Central</v>
          </cell>
          <cell r="H28" t="str">
            <v>AC</v>
          </cell>
          <cell r="I28" t="str">
            <v>GOBIERNO, SEGURIDAD Y CONVIVENCIA</v>
          </cell>
          <cell r="J28">
            <v>0</v>
          </cell>
          <cell r="K28">
            <v>54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23</v>
          </cell>
          <cell r="Q28" t="str">
            <v>2.  Gobierno, Seguridad y Convivencia</v>
          </cell>
          <cell r="R28" t="str">
            <v>02.</v>
          </cell>
        </row>
        <row r="29">
          <cell r="B29" t="str">
            <v>131</v>
          </cell>
          <cell r="C29" t="str">
            <v>01</v>
          </cell>
          <cell r="D29" t="str">
            <v>UNIDAD ADMINISTRATIVA ESPECIAL CUERPO OFICIAL DE BOMBEROS.</v>
          </cell>
          <cell r="E29" t="str">
            <v>Cuerpo Oficial de Bomberos</v>
          </cell>
          <cell r="F29" t="str">
            <v>Gobierno</v>
          </cell>
          <cell r="G29" t="str">
            <v>Administración Central</v>
          </cell>
          <cell r="H29" t="str">
            <v>AC</v>
          </cell>
          <cell r="I29" t="str">
            <v>GOBIERNO, SEGURIDAD Y CONVIVENCIA</v>
          </cell>
          <cell r="J29">
            <v>0</v>
          </cell>
          <cell r="K29">
            <v>54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24</v>
          </cell>
          <cell r="Q29" t="str">
            <v>2.  Gobierno, Seguridad y Convivencia</v>
          </cell>
          <cell r="R29" t="str">
            <v>02.</v>
          </cell>
        </row>
        <row r="30">
          <cell r="B30" t="str">
            <v>240</v>
          </cell>
          <cell r="C30" t="str">
            <v>01</v>
          </cell>
          <cell r="D30" t="str">
            <v>LOTERIA DE BOGOTA, D.C..</v>
          </cell>
          <cell r="E30" t="str">
            <v>Lotería de Bogotá</v>
          </cell>
          <cell r="F30" t="str">
            <v>Hacienda</v>
          </cell>
          <cell r="G30" t="str">
            <v>Empresas Industriales y Comerciales</v>
          </cell>
          <cell r="H30" t="str">
            <v>EI</v>
          </cell>
          <cell r="I30" t="str">
            <v>HACIENDA</v>
          </cell>
          <cell r="J30">
            <v>0</v>
          </cell>
          <cell r="K30" t="str">
            <v>x</v>
          </cell>
          <cell r="L30" t="str">
            <v>x</v>
          </cell>
          <cell r="M30">
            <v>0</v>
          </cell>
          <cell r="N30">
            <v>0</v>
          </cell>
          <cell r="O30">
            <v>0</v>
          </cell>
          <cell r="P30">
            <v>1</v>
          </cell>
          <cell r="Q30" t="str">
            <v>3.  Hacienda</v>
          </cell>
          <cell r="R30" t="str">
            <v>03.</v>
          </cell>
        </row>
        <row r="31">
          <cell r="B31" t="str">
            <v>260</v>
          </cell>
          <cell r="C31" t="str">
            <v>01</v>
          </cell>
          <cell r="D31" t="str">
            <v>CANAL CAPITAL LTDA...</v>
          </cell>
          <cell r="E31" t="str">
            <v>Canal Capital</v>
          </cell>
          <cell r="F31" t="str">
            <v>Educación, Cultura, Recreación y Deporte</v>
          </cell>
          <cell r="G31" t="str">
            <v>Empresas Industriales y Comerciales</v>
          </cell>
          <cell r="H31" t="str">
            <v>EI</v>
          </cell>
          <cell r="I31" t="str">
            <v>CULTURA, RECREACION Y DEPORTE</v>
          </cell>
          <cell r="J31">
            <v>0</v>
          </cell>
          <cell r="K31" t="str">
            <v>x</v>
          </cell>
          <cell r="L31" t="str">
            <v>x</v>
          </cell>
          <cell r="M31">
            <v>0</v>
          </cell>
          <cell r="N31">
            <v>0</v>
          </cell>
          <cell r="O31">
            <v>0</v>
          </cell>
          <cell r="P31">
            <v>2</v>
          </cell>
          <cell r="Q31" t="str">
            <v>10. Cultura, recreación y deporte</v>
          </cell>
          <cell r="R31" t="str">
            <v>10.</v>
          </cell>
        </row>
        <row r="32">
          <cell r="B32" t="str">
            <v>261</v>
          </cell>
          <cell r="C32" t="str">
            <v>01</v>
          </cell>
          <cell r="D32" t="str">
            <v>METROVIVIENDA..</v>
          </cell>
          <cell r="E32" t="str">
            <v>Metrovivienda</v>
          </cell>
          <cell r="F32" t="str">
            <v>Hábitat y Ambiente</v>
          </cell>
          <cell r="G32" t="str">
            <v>Empresas Industriales y Comerciales</v>
          </cell>
          <cell r="H32" t="str">
            <v>EI</v>
          </cell>
          <cell r="I32" t="str">
            <v>HABITAT</v>
          </cell>
          <cell r="J32">
            <v>0</v>
          </cell>
          <cell r="K32" t="str">
            <v>x</v>
          </cell>
          <cell r="L32" t="str">
            <v>x</v>
          </cell>
          <cell r="M32">
            <v>0</v>
          </cell>
          <cell r="N32">
            <v>0</v>
          </cell>
          <cell r="O32">
            <v>0</v>
          </cell>
          <cell r="P32">
            <v>3</v>
          </cell>
          <cell r="Q32" t="str">
            <v>12. Hábitat</v>
          </cell>
          <cell r="R32" t="str">
            <v>12.</v>
          </cell>
        </row>
        <row r="33">
          <cell r="B33" t="str">
            <v>262</v>
          </cell>
          <cell r="C33" t="str">
            <v>01</v>
          </cell>
          <cell r="D33" t="str">
            <v>EMPRESA DE TRANSPORTE DEL TERCER MILENIO -TRANSMILENIO S.A..</v>
          </cell>
          <cell r="E33" t="str">
            <v>Transmilenio</v>
          </cell>
          <cell r="F33" t="str">
            <v>Movilidad</v>
          </cell>
          <cell r="G33" t="str">
            <v>Empresas Industriales y Comerciales</v>
          </cell>
          <cell r="H33" t="str">
            <v>EI</v>
          </cell>
          <cell r="I33" t="str">
            <v>MOVILIDAD</v>
          </cell>
          <cell r="J33">
            <v>0</v>
          </cell>
          <cell r="K33" t="str">
            <v>x</v>
          </cell>
          <cell r="L33" t="str">
            <v>x</v>
          </cell>
          <cell r="M33">
            <v>0</v>
          </cell>
          <cell r="N33">
            <v>0</v>
          </cell>
          <cell r="O33">
            <v>0</v>
          </cell>
          <cell r="P33">
            <v>4</v>
          </cell>
          <cell r="Q33" t="str">
            <v>6.  Movilidad</v>
          </cell>
          <cell r="R33" t="str">
            <v>06.</v>
          </cell>
        </row>
        <row r="34">
          <cell r="B34" t="str">
            <v>263</v>
          </cell>
          <cell r="C34" t="str">
            <v>01</v>
          </cell>
          <cell r="D34" t="str">
            <v>EMPRESA DE RENOVACION URBANA - ERU..</v>
          </cell>
          <cell r="E34" t="str">
            <v xml:space="preserve">Empresa de Renovación Urbana </v>
          </cell>
          <cell r="F34" t="str">
            <v>Hábitat y Ambiente</v>
          </cell>
          <cell r="G34" t="str">
            <v>Empresas Industriales y Comerciales</v>
          </cell>
          <cell r="H34" t="str">
            <v>EI</v>
          </cell>
          <cell r="I34" t="str">
            <v>HABITAT</v>
          </cell>
          <cell r="J34">
            <v>0</v>
          </cell>
          <cell r="K34" t="str">
            <v>x</v>
          </cell>
          <cell r="L34" t="str">
            <v>x</v>
          </cell>
          <cell r="M34">
            <v>0</v>
          </cell>
          <cell r="N34">
            <v>0</v>
          </cell>
          <cell r="O34">
            <v>0</v>
          </cell>
          <cell r="P34">
            <v>5</v>
          </cell>
          <cell r="Q34" t="str">
            <v>12. Hábitat</v>
          </cell>
          <cell r="R34" t="str">
            <v>12.</v>
          </cell>
        </row>
        <row r="35">
          <cell r="B35" t="str">
            <v>264</v>
          </cell>
          <cell r="C35" t="str">
            <v>01</v>
          </cell>
          <cell r="D35" t="str">
            <v>AGUAS DE BOGOTA S.A. E.S.P..</v>
          </cell>
          <cell r="E35" t="str">
            <v>Aguas de Bogotá S.A. ESP</v>
          </cell>
          <cell r="F35" t="str">
            <v>Servicios Públicos</v>
          </cell>
          <cell r="G35" t="str">
            <v>Empresas Industriales y Comerciales</v>
          </cell>
          <cell r="H35" t="str">
            <v>EI</v>
          </cell>
          <cell r="I35" t="str">
            <v>SERVICIOS PUBLICOS</v>
          </cell>
          <cell r="J35">
            <v>0</v>
          </cell>
          <cell r="K35" t="str">
            <v>x</v>
          </cell>
          <cell r="L35" t="str">
            <v>x</v>
          </cell>
          <cell r="M35">
            <v>0</v>
          </cell>
          <cell r="N35">
            <v>0</v>
          </cell>
          <cell r="O35">
            <v>0</v>
          </cell>
          <cell r="P35">
            <v>6</v>
          </cell>
          <cell r="Q35" t="str">
            <v>12. Hábitat</v>
          </cell>
          <cell r="R35" t="str">
            <v>12.</v>
          </cell>
        </row>
        <row r="36">
          <cell r="B36" t="str">
            <v>265</v>
          </cell>
          <cell r="C36" t="str">
            <v>01</v>
          </cell>
          <cell r="D36" t="str">
            <v>EMPRESA DE ACUEDUCTO Y ALCANTARILLADO DE BOGOTA -EAAB ESP-.</v>
          </cell>
          <cell r="E36" t="str">
            <v>Empresa de Acueducto y Alcantarillado de Bogotá</v>
          </cell>
          <cell r="F36" t="str">
            <v>Servicios Públicos</v>
          </cell>
          <cell r="G36" t="str">
            <v>Empresas Industriales y Comerciales</v>
          </cell>
          <cell r="H36" t="str">
            <v>EI</v>
          </cell>
          <cell r="I36" t="str">
            <v>HABITAT</v>
          </cell>
          <cell r="J36">
            <v>0</v>
          </cell>
          <cell r="K36" t="str">
            <v>x</v>
          </cell>
          <cell r="L36" t="str">
            <v>x</v>
          </cell>
          <cell r="M36">
            <v>0</v>
          </cell>
          <cell r="N36">
            <v>0</v>
          </cell>
          <cell r="O36">
            <v>0</v>
          </cell>
          <cell r="P36">
            <v>7</v>
          </cell>
          <cell r="Q36" t="str">
            <v>12. Hábitat</v>
          </cell>
          <cell r="R36" t="str">
            <v>12.</v>
          </cell>
        </row>
        <row r="37">
          <cell r="B37" t="str">
            <v>200</v>
          </cell>
          <cell r="C37" t="str">
            <v>01</v>
          </cell>
          <cell r="D37" t="str">
            <v>INSTITUTO PARA LA ECONOMIA SOCIAL-IPES.</v>
          </cell>
          <cell r="E37" t="str">
            <v>Instituto para la Economía Social IPES</v>
          </cell>
          <cell r="F37" t="str">
            <v>Desarrollo Económico, Industria y Turismo</v>
          </cell>
          <cell r="G37" t="str">
            <v>Establecimiento Públicos</v>
          </cell>
          <cell r="H37" t="str">
            <v>EP</v>
          </cell>
          <cell r="I37" t="str">
            <v>DESARROLLO ECONÓMICO, INDUSTRIA Y TURISMO</v>
          </cell>
          <cell r="J37">
            <v>54</v>
          </cell>
          <cell r="K37">
            <v>54</v>
          </cell>
          <cell r="L37">
            <v>3</v>
          </cell>
          <cell r="M37">
            <v>3</v>
          </cell>
          <cell r="N37">
            <v>0</v>
          </cell>
          <cell r="O37">
            <v>0</v>
          </cell>
          <cell r="P37">
            <v>1</v>
          </cell>
          <cell r="Q37" t="str">
            <v>5.  Desarrollo Económico, Industria y Comercio</v>
          </cell>
          <cell r="R37" t="str">
            <v>05.</v>
          </cell>
        </row>
        <row r="38">
          <cell r="B38" t="str">
            <v>201</v>
          </cell>
          <cell r="C38" t="str">
            <v>01</v>
          </cell>
          <cell r="D38" t="str">
            <v>FONDO FINANCIERO DISTRITAL DE SALUD - FFDS.</v>
          </cell>
          <cell r="E38" t="str">
            <v>Fondo Financiero Distrital de Salud</v>
          </cell>
          <cell r="F38" t="str">
            <v>Salud</v>
          </cell>
          <cell r="G38" t="str">
            <v>Establecimiento Públicos</v>
          </cell>
          <cell r="H38" t="str">
            <v>EP</v>
          </cell>
          <cell r="I38" t="str">
            <v>SALUD</v>
          </cell>
          <cell r="J38">
            <v>54</v>
          </cell>
          <cell r="K38">
            <v>54</v>
          </cell>
          <cell r="L38">
            <v>3</v>
          </cell>
          <cell r="M38">
            <v>3</v>
          </cell>
          <cell r="N38">
            <v>0</v>
          </cell>
          <cell r="O38">
            <v>0</v>
          </cell>
          <cell r="P38">
            <v>2</v>
          </cell>
          <cell r="Q38" t="str">
            <v>8.  Salud</v>
          </cell>
          <cell r="R38" t="str">
            <v>08.</v>
          </cell>
        </row>
        <row r="39">
          <cell r="B39" t="str">
            <v>203</v>
          </cell>
          <cell r="C39" t="str">
            <v>01</v>
          </cell>
          <cell r="D39" t="str">
            <v>FONDO PARA LA PREVENCION Y ATENCION DE EMERGENCIAS - FOPAE-DPAE..</v>
          </cell>
          <cell r="E39" t="str">
            <v>FOPAE</v>
          </cell>
          <cell r="F39" t="str">
            <v>Gobierno</v>
          </cell>
          <cell r="G39" t="str">
            <v>Establecimiento Públicos</v>
          </cell>
          <cell r="H39" t="str">
            <v>EP</v>
          </cell>
          <cell r="I39" t="str">
            <v>GOBIERNO, SEGURIDAD Y CONVIVENCIA</v>
          </cell>
          <cell r="J39">
            <v>54</v>
          </cell>
          <cell r="K39">
            <v>54</v>
          </cell>
          <cell r="L39">
            <v>3</v>
          </cell>
          <cell r="M39">
            <v>3</v>
          </cell>
          <cell r="N39">
            <v>0</v>
          </cell>
          <cell r="O39">
            <v>0</v>
          </cell>
          <cell r="P39">
            <v>3</v>
          </cell>
          <cell r="Q39" t="str">
            <v>11. Ambiente</v>
          </cell>
          <cell r="R39" t="str">
            <v>11.</v>
          </cell>
        </row>
        <row r="40">
          <cell r="B40" t="str">
            <v>204</v>
          </cell>
          <cell r="C40" t="str">
            <v>01</v>
          </cell>
          <cell r="D40" t="str">
            <v>INSTITUTO DE DESARROLLO URBANO - IDU.</v>
          </cell>
          <cell r="E40" t="str">
            <v>Instituto de Desarrollo Urbano IDU</v>
          </cell>
          <cell r="F40" t="str">
            <v>Movilidad</v>
          </cell>
          <cell r="G40" t="str">
            <v>Establecimiento Públicos</v>
          </cell>
          <cell r="H40" t="str">
            <v>EP</v>
          </cell>
          <cell r="I40" t="str">
            <v>MOVILIDAD</v>
          </cell>
          <cell r="J40">
            <v>54</v>
          </cell>
          <cell r="K40">
            <v>54</v>
          </cell>
          <cell r="L40">
            <v>3</v>
          </cell>
          <cell r="M40">
            <v>3</v>
          </cell>
          <cell r="N40">
            <v>0</v>
          </cell>
          <cell r="O40">
            <v>0</v>
          </cell>
          <cell r="P40">
            <v>4</v>
          </cell>
          <cell r="Q40" t="str">
            <v>6.  Movilidad</v>
          </cell>
          <cell r="R40" t="str">
            <v>06.</v>
          </cell>
        </row>
        <row r="41">
          <cell r="B41" t="str">
            <v>206</v>
          </cell>
          <cell r="C41" t="str">
            <v>01</v>
          </cell>
          <cell r="D41" t="str">
            <v>FONDO DE PRESTACIONES ECONÓMICAS, CESANTÍAS Y PENSIONES - FONCEP.</v>
          </cell>
          <cell r="E41" t="str">
            <v>FONCEP</v>
          </cell>
          <cell r="F41" t="str">
            <v>Hacienda</v>
          </cell>
          <cell r="G41" t="str">
            <v>Establecimiento Públicos</v>
          </cell>
          <cell r="H41" t="str">
            <v>EP</v>
          </cell>
          <cell r="I41" t="str">
            <v>HACIENDA</v>
          </cell>
          <cell r="J41">
            <v>54</v>
          </cell>
          <cell r="K41">
            <v>54</v>
          </cell>
          <cell r="L41">
            <v>3</v>
          </cell>
          <cell r="M41">
            <v>3</v>
          </cell>
          <cell r="N41">
            <v>0</v>
          </cell>
          <cell r="O41">
            <v>0</v>
          </cell>
          <cell r="P41">
            <v>5</v>
          </cell>
          <cell r="Q41" t="str">
            <v>3.  Hacienda</v>
          </cell>
          <cell r="R41" t="str">
            <v>03.</v>
          </cell>
        </row>
        <row r="42">
          <cell r="B42" t="str">
            <v>208</v>
          </cell>
          <cell r="C42" t="str">
            <v>01</v>
          </cell>
          <cell r="D42" t="str">
            <v>CAJA DE VIVIENDA POPULAR.</v>
          </cell>
          <cell r="E42" t="str">
            <v>Caja de Vivienda Popular</v>
          </cell>
          <cell r="F42" t="str">
            <v>Hábitat y Ambiente</v>
          </cell>
          <cell r="G42" t="str">
            <v>Establecimiento Públicos</v>
          </cell>
          <cell r="H42" t="str">
            <v>EP</v>
          </cell>
          <cell r="I42" t="str">
            <v>HABITAT</v>
          </cell>
          <cell r="J42">
            <v>54</v>
          </cell>
          <cell r="K42">
            <v>54</v>
          </cell>
          <cell r="L42">
            <v>3</v>
          </cell>
          <cell r="M42">
            <v>3</v>
          </cell>
          <cell r="N42">
            <v>0</v>
          </cell>
          <cell r="O42">
            <v>0</v>
          </cell>
          <cell r="P42">
            <v>6</v>
          </cell>
          <cell r="Q42" t="str">
            <v>12. Hábitat</v>
          </cell>
          <cell r="R42" t="str">
            <v>12.</v>
          </cell>
        </row>
        <row r="43">
          <cell r="B43" t="str">
            <v>211</v>
          </cell>
          <cell r="C43" t="str">
            <v>01</v>
          </cell>
          <cell r="D43" t="str">
            <v>INSTITUTO DISTRITAL PARA LA RECREACION Y EL DEPORTE - IDRD.</v>
          </cell>
          <cell r="E43" t="str">
            <v>Instituto Distrital de Recreación y Deporte IDRD</v>
          </cell>
          <cell r="F43" t="str">
            <v>Educación, Cultura, Recreación y Deporte</v>
          </cell>
          <cell r="G43" t="str">
            <v>Establecimiento Públicos</v>
          </cell>
          <cell r="H43" t="str">
            <v>EP</v>
          </cell>
          <cell r="I43" t="str">
            <v>CULTURA, RECREACION Y DEPORTE</v>
          </cell>
          <cell r="J43">
            <v>54</v>
          </cell>
          <cell r="K43">
            <v>54</v>
          </cell>
          <cell r="L43">
            <v>3</v>
          </cell>
          <cell r="M43">
            <v>3</v>
          </cell>
          <cell r="N43">
            <v>0</v>
          </cell>
          <cell r="O43">
            <v>0</v>
          </cell>
          <cell r="P43">
            <v>7</v>
          </cell>
          <cell r="Q43" t="str">
            <v>10. Cultura, recreación y deporte</v>
          </cell>
          <cell r="R43" t="str">
            <v>10.</v>
          </cell>
        </row>
        <row r="44">
          <cell r="B44" t="str">
            <v>213</v>
          </cell>
          <cell r="C44" t="str">
            <v>01</v>
          </cell>
          <cell r="D44" t="str">
            <v>INSTITUTO DISTRITAL DEL PATRIMONIO CULTURAL -IDPC.</v>
          </cell>
          <cell r="E44" t="str">
            <v>Instituto Distrital de Patrimonio Cultural IDPC</v>
          </cell>
          <cell r="F44" t="str">
            <v>Educación, Cultura, Recreación y Deporte</v>
          </cell>
          <cell r="G44" t="str">
            <v>Establecimiento Públicos</v>
          </cell>
          <cell r="H44" t="str">
            <v>EP</v>
          </cell>
          <cell r="I44" t="str">
            <v>CULTURA, RECREACION Y DEPORTE</v>
          </cell>
          <cell r="J44">
            <v>54</v>
          </cell>
          <cell r="K44">
            <v>54</v>
          </cell>
          <cell r="L44">
            <v>3</v>
          </cell>
          <cell r="M44">
            <v>3</v>
          </cell>
          <cell r="N44">
            <v>0</v>
          </cell>
          <cell r="O44">
            <v>0</v>
          </cell>
          <cell r="P44">
            <v>8</v>
          </cell>
          <cell r="Q44" t="str">
            <v>10. Cultura, recreación y deporte</v>
          </cell>
          <cell r="R44" t="str">
            <v>10.</v>
          </cell>
        </row>
        <row r="45">
          <cell r="B45" t="str">
            <v>214</v>
          </cell>
          <cell r="C45" t="str">
            <v>01</v>
          </cell>
          <cell r="D45" t="str">
            <v>INSTITUTO DISTRITAL PARA LA PROTECCION DE JUVENTUD Y LA NIÑEZ DESAMPARADA-IDIPRON..</v>
          </cell>
          <cell r="E45" t="str">
            <v>IDIPRON</v>
          </cell>
          <cell r="F45" t="str">
            <v xml:space="preserve">Integración Social </v>
          </cell>
          <cell r="G45" t="str">
            <v>Establecimiento Públicos</v>
          </cell>
          <cell r="H45" t="str">
            <v>EP</v>
          </cell>
          <cell r="I45" t="str">
            <v>INTEGRACION SOCIAL</v>
          </cell>
          <cell r="J45">
            <v>54</v>
          </cell>
          <cell r="K45">
            <v>54</v>
          </cell>
          <cell r="L45">
            <v>3</v>
          </cell>
          <cell r="M45">
            <v>3</v>
          </cell>
          <cell r="N45">
            <v>0</v>
          </cell>
          <cell r="O45">
            <v>0</v>
          </cell>
          <cell r="P45">
            <v>9</v>
          </cell>
          <cell r="Q45" t="str">
            <v>9. Integración social</v>
          </cell>
          <cell r="R45" t="str">
            <v>09.</v>
          </cell>
        </row>
        <row r="46">
          <cell r="B46" t="str">
            <v>215</v>
          </cell>
          <cell r="C46" t="str">
            <v>01</v>
          </cell>
          <cell r="D46" t="str">
            <v>FUNDACION GILBERTO ALZATE AVENDAÑO..</v>
          </cell>
          <cell r="E46" t="str">
            <v>Fundación Gilberto Alzate Avendaño</v>
          </cell>
          <cell r="F46" t="str">
            <v>Educación, Cultura, Recreación y Deporte</v>
          </cell>
          <cell r="G46" t="str">
            <v>Establecimiento Públicos</v>
          </cell>
          <cell r="H46" t="str">
            <v>EP</v>
          </cell>
          <cell r="I46" t="str">
            <v>CULTURA, RECREACION Y DEPORTE</v>
          </cell>
          <cell r="J46">
            <v>54</v>
          </cell>
          <cell r="K46">
            <v>54</v>
          </cell>
          <cell r="L46">
            <v>3</v>
          </cell>
          <cell r="M46">
            <v>3</v>
          </cell>
          <cell r="N46">
            <v>0</v>
          </cell>
          <cell r="O46">
            <v>0</v>
          </cell>
          <cell r="P46">
            <v>10</v>
          </cell>
          <cell r="Q46" t="str">
            <v>10. Cultura, recreación y deporte</v>
          </cell>
          <cell r="R46" t="str">
            <v>10.</v>
          </cell>
        </row>
        <row r="47">
          <cell r="B47" t="str">
            <v>216</v>
          </cell>
          <cell r="C47" t="str">
            <v>01</v>
          </cell>
          <cell r="D47" t="str">
            <v>ORQUESTA FILARMONICA DE BOGOTA, D.C..</v>
          </cell>
          <cell r="E47" t="str">
            <v>Orquesta Filarmónica de Bogotá</v>
          </cell>
          <cell r="F47" t="str">
            <v>Educación, Cultura, Recreación y Deporte</v>
          </cell>
          <cell r="G47" t="str">
            <v>Establecimiento Públicos</v>
          </cell>
          <cell r="H47" t="str">
            <v>EP</v>
          </cell>
          <cell r="I47" t="str">
            <v>CULTURA, RECREACION Y DEPORTE</v>
          </cell>
          <cell r="J47">
            <v>54</v>
          </cell>
          <cell r="K47">
            <v>54</v>
          </cell>
          <cell r="L47">
            <v>3</v>
          </cell>
          <cell r="M47">
            <v>3</v>
          </cell>
          <cell r="N47">
            <v>0</v>
          </cell>
          <cell r="O47">
            <v>0</v>
          </cell>
          <cell r="P47">
            <v>11</v>
          </cell>
          <cell r="Q47" t="str">
            <v>10. Cultura, recreación y deporte</v>
          </cell>
          <cell r="R47" t="str">
            <v>10.</v>
          </cell>
        </row>
        <row r="48">
          <cell r="B48" t="str">
            <v>217</v>
          </cell>
          <cell r="C48" t="str">
            <v>01</v>
          </cell>
          <cell r="D48" t="str">
            <v>FONDO DE VIGILANCIA Y SEGURIDAD DE BOGOTA, D.C..</v>
          </cell>
          <cell r="E48" t="str">
            <v>Fondo de Vigilancia y Seguridad</v>
          </cell>
          <cell r="F48" t="str">
            <v>Gobierno</v>
          </cell>
          <cell r="G48" t="str">
            <v>Establecimiento Públicos</v>
          </cell>
          <cell r="H48" t="str">
            <v>EP</v>
          </cell>
          <cell r="I48" t="str">
            <v>GOBIERNO, SEGURIDAD Y CONVIVENCIA</v>
          </cell>
          <cell r="J48">
            <v>54</v>
          </cell>
          <cell r="K48">
            <v>54</v>
          </cell>
          <cell r="L48">
            <v>3</v>
          </cell>
          <cell r="M48">
            <v>3</v>
          </cell>
          <cell r="N48">
            <v>0</v>
          </cell>
          <cell r="O48">
            <v>0</v>
          </cell>
          <cell r="P48">
            <v>12</v>
          </cell>
          <cell r="Q48" t="str">
            <v>2.  Gobierno, Seguridad y Convivencia</v>
          </cell>
          <cell r="R48" t="str">
            <v>02.</v>
          </cell>
        </row>
        <row r="49">
          <cell r="B49" t="str">
            <v>218</v>
          </cell>
          <cell r="C49" t="str">
            <v>01</v>
          </cell>
          <cell r="D49" t="str">
            <v>JARDIN BOTANICO DE BOGOTA JOSE CELESTINO MUTIS..</v>
          </cell>
          <cell r="E49" t="str">
            <v>Jardín Botánico "José Celestino Mutis"</v>
          </cell>
          <cell r="F49" t="str">
            <v>Hábitat y Ambiente</v>
          </cell>
          <cell r="G49" t="str">
            <v>Establecimiento Públicos</v>
          </cell>
          <cell r="H49" t="str">
            <v>EP</v>
          </cell>
          <cell r="I49" t="str">
            <v>AMBIENTE</v>
          </cell>
          <cell r="J49">
            <v>54</v>
          </cell>
          <cell r="K49">
            <v>54</v>
          </cell>
          <cell r="L49">
            <v>3</v>
          </cell>
          <cell r="M49">
            <v>3</v>
          </cell>
          <cell r="N49">
            <v>0</v>
          </cell>
          <cell r="O49">
            <v>0</v>
          </cell>
          <cell r="P49">
            <v>13</v>
          </cell>
          <cell r="Q49" t="str">
            <v>11. Ambiente</v>
          </cell>
          <cell r="R49" t="str">
            <v>11.</v>
          </cell>
        </row>
        <row r="50">
          <cell r="B50" t="str">
            <v>219</v>
          </cell>
          <cell r="C50" t="str">
            <v>01</v>
          </cell>
          <cell r="D50" t="str">
            <v>INSTITUTO PARA LA INVESTIGACION EDUCATIVA Y EL DESARROLLO PEDAGOGICO- IDEP..</v>
          </cell>
          <cell r="E50" t="str">
            <v>IDEP</v>
          </cell>
          <cell r="F50" t="str">
            <v>Educación, Cultura, Recreación y Deporte</v>
          </cell>
          <cell r="G50" t="str">
            <v>Establecimiento Públicos</v>
          </cell>
          <cell r="H50" t="str">
            <v>EP</v>
          </cell>
          <cell r="I50" t="str">
            <v>EDUCACION</v>
          </cell>
          <cell r="J50">
            <v>54</v>
          </cell>
          <cell r="K50">
            <v>54</v>
          </cell>
          <cell r="L50">
            <v>3</v>
          </cell>
          <cell r="M50">
            <v>3</v>
          </cell>
          <cell r="N50">
            <v>0</v>
          </cell>
          <cell r="O50">
            <v>0</v>
          </cell>
          <cell r="P50">
            <v>14</v>
          </cell>
          <cell r="Q50" t="str">
            <v>7.  Educación</v>
          </cell>
          <cell r="R50" t="str">
            <v>07.</v>
          </cell>
        </row>
        <row r="51">
          <cell r="B51" t="str">
            <v>220</v>
          </cell>
          <cell r="C51" t="str">
            <v>01</v>
          </cell>
          <cell r="D51" t="str">
            <v>INSTITUTO DISTRITAL DE LA PARTICIPACION Y ACCION COMUNAL.</v>
          </cell>
          <cell r="E51" t="str">
            <v>Instituto Distrital de la Participación y Acción Comunal</v>
          </cell>
          <cell r="F51" t="str">
            <v>Gobierno</v>
          </cell>
          <cell r="G51" t="str">
            <v>Establecimiento Públicos</v>
          </cell>
          <cell r="H51" t="str">
            <v>EP</v>
          </cell>
          <cell r="I51" t="str">
            <v>GOBIERNO, SEGURIDAD Y CONVIVENCIA</v>
          </cell>
          <cell r="J51">
            <v>54</v>
          </cell>
          <cell r="K51">
            <v>54</v>
          </cell>
          <cell r="L51">
            <v>3</v>
          </cell>
          <cell r="M51">
            <v>3</v>
          </cell>
          <cell r="N51">
            <v>0</v>
          </cell>
          <cell r="O51">
            <v>0</v>
          </cell>
          <cell r="P51">
            <v>15</v>
          </cell>
          <cell r="Q51" t="str">
            <v>2.  Gobierno, Seguridad y Convivencia</v>
          </cell>
          <cell r="R51" t="str">
            <v>02.</v>
          </cell>
        </row>
        <row r="52">
          <cell r="B52" t="str">
            <v>221</v>
          </cell>
          <cell r="C52" t="str">
            <v>01</v>
          </cell>
          <cell r="D52" t="str">
            <v>INSTITUTO DISTRITAL DE TURISMO.</v>
          </cell>
          <cell r="E52" t="str">
            <v>Instituto Distrital de Turismo</v>
          </cell>
          <cell r="F52" t="str">
            <v>Desarrollo Económico, Industria y Turismo</v>
          </cell>
          <cell r="G52" t="str">
            <v>Establecimiento Públicos</v>
          </cell>
          <cell r="H52" t="str">
            <v>EP</v>
          </cell>
          <cell r="I52" t="str">
            <v>DESARROLLO ECONÓMICO, INDUSTRIA Y TURISMO</v>
          </cell>
          <cell r="J52">
            <v>54</v>
          </cell>
          <cell r="K52">
            <v>54</v>
          </cell>
          <cell r="L52">
            <v>3</v>
          </cell>
          <cell r="M52">
            <v>3</v>
          </cell>
          <cell r="N52">
            <v>0</v>
          </cell>
          <cell r="O52">
            <v>0</v>
          </cell>
          <cell r="P52">
            <v>16</v>
          </cell>
          <cell r="Q52" t="str">
            <v>5.  Desarrollo Económico, Industria y Comercio</v>
          </cell>
          <cell r="R52" t="str">
            <v>05.</v>
          </cell>
        </row>
        <row r="53">
          <cell r="B53" t="str">
            <v>222</v>
          </cell>
          <cell r="C53" t="str">
            <v>01</v>
          </cell>
          <cell r="D53" t="str">
            <v>INSTITUTO DISTRITAL DE LAS ARTES - IDARTES.</v>
          </cell>
          <cell r="E53" t="str">
            <v>Instituto Distrital de las Artes IDARTES</v>
          </cell>
          <cell r="F53" t="str">
            <v>Educación, Cultura, Recreación y Deporte</v>
          </cell>
          <cell r="G53" t="str">
            <v>Establecimiento Públicos</v>
          </cell>
          <cell r="H53" t="str">
            <v>EP</v>
          </cell>
          <cell r="I53" t="str">
            <v>CULTURA, RECREACION Y DEPORTE</v>
          </cell>
          <cell r="J53">
            <v>54</v>
          </cell>
          <cell r="K53">
            <v>54</v>
          </cell>
          <cell r="L53">
            <v>3</v>
          </cell>
          <cell r="M53">
            <v>3</v>
          </cell>
          <cell r="N53">
            <v>0</v>
          </cell>
          <cell r="O53">
            <v>0</v>
          </cell>
          <cell r="P53">
            <v>17</v>
          </cell>
          <cell r="Q53" t="str">
            <v>10. Cultura, recreación y deporte</v>
          </cell>
          <cell r="R53" t="str">
            <v>10.</v>
          </cell>
        </row>
        <row r="54">
          <cell r="B54" t="str">
            <v>226</v>
          </cell>
          <cell r="C54" t="str">
            <v>01</v>
          </cell>
          <cell r="D54" t="str">
            <v>UNIDAD ADMINISTRATIVA ESPECIAL DE CATASTRO DISTRITAL.</v>
          </cell>
          <cell r="E54" t="str">
            <v>Unidad Administrativa Especial de Catastro Distrital</v>
          </cell>
          <cell r="F54" t="str">
            <v>Hacienda</v>
          </cell>
          <cell r="G54" t="str">
            <v>Establecimiento Públicos</v>
          </cell>
          <cell r="H54" t="str">
            <v>EP</v>
          </cell>
          <cell r="I54" t="str">
            <v>HACIENDA</v>
          </cell>
          <cell r="J54">
            <v>54</v>
          </cell>
          <cell r="K54">
            <v>54</v>
          </cell>
          <cell r="L54">
            <v>3</v>
          </cell>
          <cell r="M54">
            <v>3</v>
          </cell>
          <cell r="N54">
            <v>0</v>
          </cell>
          <cell r="O54">
            <v>0</v>
          </cell>
          <cell r="P54">
            <v>18</v>
          </cell>
          <cell r="Q54" t="str">
            <v>3.  Hacienda</v>
          </cell>
          <cell r="R54" t="str">
            <v>03.</v>
          </cell>
        </row>
        <row r="55">
          <cell r="B55" t="str">
            <v>227</v>
          </cell>
          <cell r="C55" t="str">
            <v>01</v>
          </cell>
          <cell r="D55" t="str">
            <v>UNIDAD ADMINISTRATIVA ESPECIAL DE REHABILITACION Y MANTENIMIENTO VIAL.</v>
          </cell>
          <cell r="E55" t="str">
            <v>Unidad Administrativa Especial de Rehabilitación y Mantenimiento Vial</v>
          </cell>
          <cell r="F55" t="str">
            <v>Movilidad</v>
          </cell>
          <cell r="G55" t="str">
            <v>Establecimiento Públicos</v>
          </cell>
          <cell r="H55" t="str">
            <v>EP</v>
          </cell>
          <cell r="I55" t="str">
            <v>MOVILIDAD</v>
          </cell>
          <cell r="J55">
            <v>54</v>
          </cell>
          <cell r="K55">
            <v>54</v>
          </cell>
          <cell r="L55">
            <v>3</v>
          </cell>
          <cell r="M55">
            <v>3</v>
          </cell>
          <cell r="N55">
            <v>0</v>
          </cell>
          <cell r="O55">
            <v>0</v>
          </cell>
          <cell r="P55">
            <v>19</v>
          </cell>
          <cell r="Q55" t="str">
            <v>6.  Movilidad</v>
          </cell>
          <cell r="R55" t="str">
            <v>06.</v>
          </cell>
        </row>
        <row r="56">
          <cell r="B56" t="str">
            <v>228</v>
          </cell>
          <cell r="C56" t="str">
            <v>01</v>
          </cell>
          <cell r="D56" t="str">
            <v>UNIDAD ADMINISTRATIVA ESPECIAL DE SERVICIOS PUBLICOS - UAESP.</v>
          </cell>
          <cell r="E56" t="str">
            <v>Unidad Administrativa Especial de Servicios Públicos</v>
          </cell>
          <cell r="F56" t="str">
            <v>Servicios Públicos</v>
          </cell>
          <cell r="G56" t="str">
            <v>Establecimiento Públicos</v>
          </cell>
          <cell r="H56" t="str">
            <v>EP</v>
          </cell>
          <cell r="I56" t="str">
            <v>HABITAT</v>
          </cell>
          <cell r="J56">
            <v>54</v>
          </cell>
          <cell r="K56">
            <v>54</v>
          </cell>
          <cell r="L56">
            <v>3</v>
          </cell>
          <cell r="M56">
            <v>3</v>
          </cell>
          <cell r="N56">
            <v>0</v>
          </cell>
          <cell r="O56">
            <v>0</v>
          </cell>
          <cell r="P56">
            <v>20</v>
          </cell>
          <cell r="Q56" t="str">
            <v>12. Hábitat</v>
          </cell>
          <cell r="R56" t="str">
            <v>12.</v>
          </cell>
        </row>
        <row r="57">
          <cell r="B57" t="str">
            <v>230</v>
          </cell>
          <cell r="C57" t="str">
            <v>01</v>
          </cell>
          <cell r="D57" t="str">
            <v>UNIVERSIDAD DISTRITAL FRANCISCO JOSE DE CALDAS..</v>
          </cell>
          <cell r="E57" t="str">
            <v>Universidad Distrital Francisco José de Caldas</v>
          </cell>
          <cell r="F57" t="str">
            <v>Educación, Cultura, Recreación y Deporte</v>
          </cell>
          <cell r="G57" t="str">
            <v>Establecimiento Públicos</v>
          </cell>
          <cell r="H57" t="str">
            <v>EP</v>
          </cell>
          <cell r="I57" t="str">
            <v>EDUCACION</v>
          </cell>
          <cell r="J57">
            <v>54</v>
          </cell>
          <cell r="K57">
            <v>54</v>
          </cell>
          <cell r="L57">
            <v>3</v>
          </cell>
          <cell r="M57">
            <v>3</v>
          </cell>
          <cell r="N57">
            <v>0</v>
          </cell>
          <cell r="O57">
            <v>0</v>
          </cell>
          <cell r="P57">
            <v>21</v>
          </cell>
          <cell r="Q57" t="str">
            <v>7.  Educación</v>
          </cell>
          <cell r="R57" t="str">
            <v>07.</v>
          </cell>
        </row>
        <row r="58">
          <cell r="B58" t="str">
            <v>235</v>
          </cell>
          <cell r="C58" t="str">
            <v>01</v>
          </cell>
          <cell r="D58" t="str">
            <v>CONTRALORIA DE BOGOTA.</v>
          </cell>
          <cell r="E58" t="str">
            <v>Contraloría</v>
          </cell>
          <cell r="F58" t="e">
            <v>#N/A</v>
          </cell>
          <cell r="G58" t="str">
            <v>Establecimiento Públicos</v>
          </cell>
          <cell r="H58" t="str">
            <v>EP</v>
          </cell>
          <cell r="I58" t="str">
            <v>OTRAS ENTIDADES</v>
          </cell>
          <cell r="J58">
            <v>54</v>
          </cell>
          <cell r="K58">
            <v>54</v>
          </cell>
          <cell r="L58">
            <v>3</v>
          </cell>
          <cell r="M58">
            <v>3</v>
          </cell>
          <cell r="N58">
            <v>0</v>
          </cell>
          <cell r="O58">
            <v>0</v>
          </cell>
          <cell r="P58">
            <v>22</v>
          </cell>
          <cell r="Q58" t="str">
            <v>14. Otras entidades distritales</v>
          </cell>
          <cell r="R58" t="str">
            <v>14.</v>
          </cell>
        </row>
        <row r="59">
          <cell r="B59" t="str">
            <v>401</v>
          </cell>
          <cell r="C59" t="str">
            <v>01</v>
          </cell>
          <cell r="D59" t="str">
            <v>HOSPITAL LA VICTORIA, III NIVEL, E.S.E..</v>
          </cell>
          <cell r="E59" t="str">
            <v>Hospital La Victoria</v>
          </cell>
          <cell r="F59" t="str">
            <v>Salud</v>
          </cell>
          <cell r="G59" t="str">
            <v>Empresas Sociales del Estado</v>
          </cell>
          <cell r="H59" t="str">
            <v>ES</v>
          </cell>
          <cell r="I59" t="str">
            <v>SALUD</v>
          </cell>
          <cell r="J59">
            <v>0</v>
          </cell>
          <cell r="K59">
            <v>1</v>
          </cell>
          <cell r="L59">
            <v>1</v>
          </cell>
          <cell r="M59">
            <v>0</v>
          </cell>
          <cell r="N59">
            <v>0</v>
          </cell>
          <cell r="O59">
            <v>0</v>
          </cell>
          <cell r="P59">
            <v>1</v>
          </cell>
          <cell r="Q59" t="str">
            <v>8.  Salud</v>
          </cell>
          <cell r="R59" t="str">
            <v>08.</v>
          </cell>
        </row>
        <row r="60">
          <cell r="B60" t="str">
            <v>401</v>
          </cell>
          <cell r="C60" t="str">
            <v>02</v>
          </cell>
          <cell r="D60" t="str">
            <v>HOSPITAL LA VICTORIA, III NIVEL, E.S.E..</v>
          </cell>
          <cell r="E60" t="str">
            <v>Hospital La Victoria</v>
          </cell>
          <cell r="F60" t="str">
            <v>Salud</v>
          </cell>
          <cell r="G60" t="str">
            <v>Empresas Sociales del Estado</v>
          </cell>
          <cell r="H60" t="str">
            <v>ES</v>
          </cell>
          <cell r="I60" t="str">
            <v>SALUD</v>
          </cell>
          <cell r="J60">
            <v>0</v>
          </cell>
          <cell r="K60">
            <v>1</v>
          </cell>
          <cell r="L60">
            <v>1</v>
          </cell>
          <cell r="M60">
            <v>0</v>
          </cell>
          <cell r="N60">
            <v>0</v>
          </cell>
          <cell r="O60">
            <v>0</v>
          </cell>
          <cell r="P60">
            <v>2</v>
          </cell>
          <cell r="Q60" t="str">
            <v>8.  Salud</v>
          </cell>
          <cell r="R60" t="str">
            <v>08.</v>
          </cell>
        </row>
        <row r="61">
          <cell r="B61" t="str">
            <v>402</v>
          </cell>
          <cell r="C61" t="str">
            <v>01</v>
          </cell>
          <cell r="D61" t="str">
            <v>HOSPITAL EL TUNAL, III NIVEL, E.S.E..</v>
          </cell>
          <cell r="E61" t="str">
            <v>Hospital Tunal</v>
          </cell>
          <cell r="F61" t="str">
            <v>Salud</v>
          </cell>
          <cell r="G61" t="str">
            <v>Empresas Sociales del Estado</v>
          </cell>
          <cell r="H61" t="str">
            <v>ES</v>
          </cell>
          <cell r="I61" t="str">
            <v>SALUD</v>
          </cell>
          <cell r="J61">
            <v>0</v>
          </cell>
          <cell r="K61">
            <v>1</v>
          </cell>
          <cell r="L61">
            <v>1</v>
          </cell>
          <cell r="M61">
            <v>0</v>
          </cell>
          <cell r="N61">
            <v>0</v>
          </cell>
          <cell r="O61">
            <v>0</v>
          </cell>
          <cell r="P61">
            <v>3</v>
          </cell>
          <cell r="Q61" t="str">
            <v>8.  Salud</v>
          </cell>
          <cell r="R61" t="str">
            <v>08.</v>
          </cell>
        </row>
        <row r="62">
          <cell r="B62" t="str">
            <v>403</v>
          </cell>
          <cell r="C62" t="str">
            <v>01</v>
          </cell>
          <cell r="D62" t="str">
            <v>HOSPITAL SIMÓN BOLÍVAR, III NIVEL, E.S.E..</v>
          </cell>
          <cell r="E62" t="str">
            <v>Hospital Simón Bolivar</v>
          </cell>
          <cell r="F62" t="str">
            <v>Salud</v>
          </cell>
          <cell r="G62" t="str">
            <v>Empresas Sociales del Estado</v>
          </cell>
          <cell r="H62" t="str">
            <v>ES</v>
          </cell>
          <cell r="I62" t="str">
            <v>SALUD</v>
          </cell>
          <cell r="J62">
            <v>0</v>
          </cell>
          <cell r="K62">
            <v>1</v>
          </cell>
          <cell r="L62">
            <v>1</v>
          </cell>
          <cell r="M62">
            <v>0</v>
          </cell>
          <cell r="N62">
            <v>0</v>
          </cell>
          <cell r="O62">
            <v>0</v>
          </cell>
          <cell r="P62">
            <v>4</v>
          </cell>
          <cell r="Q62" t="str">
            <v>8.  Salud</v>
          </cell>
          <cell r="R62" t="str">
            <v>08.</v>
          </cell>
        </row>
        <row r="63">
          <cell r="B63" t="str">
            <v>404</v>
          </cell>
          <cell r="C63" t="str">
            <v>01</v>
          </cell>
          <cell r="D63" t="str">
            <v>HOSPITAL OCCIDENTE DE KENNEDY, III NIVEL, E.S.E..</v>
          </cell>
          <cell r="E63" t="str">
            <v>Hospital Occidente de Kennedy</v>
          </cell>
          <cell r="F63" t="str">
            <v>Salud</v>
          </cell>
          <cell r="G63" t="str">
            <v>Empresas Sociales del Estado</v>
          </cell>
          <cell r="H63" t="str">
            <v>ES</v>
          </cell>
          <cell r="I63" t="str">
            <v>SALUD</v>
          </cell>
          <cell r="J63">
            <v>0</v>
          </cell>
          <cell r="K63">
            <v>1</v>
          </cell>
          <cell r="L63">
            <v>1</v>
          </cell>
          <cell r="M63">
            <v>0</v>
          </cell>
          <cell r="N63">
            <v>0</v>
          </cell>
          <cell r="O63">
            <v>0</v>
          </cell>
          <cell r="P63">
            <v>5</v>
          </cell>
          <cell r="Q63" t="str">
            <v>8.  Salud</v>
          </cell>
          <cell r="R63" t="str">
            <v>08.</v>
          </cell>
        </row>
        <row r="64">
          <cell r="B64" t="str">
            <v>405</v>
          </cell>
          <cell r="C64" t="str">
            <v>01</v>
          </cell>
          <cell r="D64" t="str">
            <v>HOSPITAL SANTA CLARA, III NIVEL, E.S.E..</v>
          </cell>
          <cell r="E64" t="str">
            <v>Hospital Santa Clara</v>
          </cell>
          <cell r="F64" t="str">
            <v>Salud</v>
          </cell>
          <cell r="G64" t="str">
            <v>Empresas Sociales del Estado</v>
          </cell>
          <cell r="H64" t="str">
            <v>ES</v>
          </cell>
          <cell r="I64" t="str">
            <v>SALUD</v>
          </cell>
          <cell r="J64">
            <v>0</v>
          </cell>
          <cell r="K64">
            <v>1</v>
          </cell>
          <cell r="L64">
            <v>1</v>
          </cell>
          <cell r="M64">
            <v>0</v>
          </cell>
          <cell r="N64">
            <v>0</v>
          </cell>
          <cell r="O64">
            <v>0</v>
          </cell>
          <cell r="P64">
            <v>6</v>
          </cell>
          <cell r="Q64" t="str">
            <v>8.  Salud</v>
          </cell>
          <cell r="R64" t="str">
            <v>08.</v>
          </cell>
        </row>
        <row r="65">
          <cell r="B65" t="str">
            <v>406</v>
          </cell>
          <cell r="C65" t="str">
            <v>01</v>
          </cell>
          <cell r="D65" t="str">
            <v>HOSPITAL BOSA, II NIVEL, E.S.E..</v>
          </cell>
          <cell r="E65" t="str">
            <v>Hospital Bosa</v>
          </cell>
          <cell r="F65" t="str">
            <v>Salud</v>
          </cell>
          <cell r="G65" t="str">
            <v>Empresas Sociales del Estado</v>
          </cell>
          <cell r="H65" t="str">
            <v>ES</v>
          </cell>
          <cell r="I65" t="str">
            <v>SALUD</v>
          </cell>
          <cell r="J65">
            <v>0</v>
          </cell>
          <cell r="K65">
            <v>1</v>
          </cell>
          <cell r="L65">
            <v>1</v>
          </cell>
          <cell r="M65">
            <v>0</v>
          </cell>
          <cell r="N65">
            <v>0</v>
          </cell>
          <cell r="O65">
            <v>0</v>
          </cell>
          <cell r="P65">
            <v>7</v>
          </cell>
          <cell r="Q65" t="str">
            <v>8.  Salud</v>
          </cell>
          <cell r="R65" t="str">
            <v>08.</v>
          </cell>
        </row>
        <row r="66">
          <cell r="B66" t="str">
            <v>407</v>
          </cell>
          <cell r="C66" t="str">
            <v>01</v>
          </cell>
          <cell r="D66" t="str">
            <v>HOSPITAL ENGATIVA, II NIVEL, E.S.E..</v>
          </cell>
          <cell r="E66" t="str">
            <v>Hospital Engativá</v>
          </cell>
          <cell r="F66" t="str">
            <v>Salud</v>
          </cell>
          <cell r="G66" t="str">
            <v>Empresas Sociales del Estado</v>
          </cell>
          <cell r="H66" t="str">
            <v>ES</v>
          </cell>
          <cell r="I66" t="str">
            <v>SALUD</v>
          </cell>
          <cell r="J66">
            <v>0</v>
          </cell>
          <cell r="K66">
            <v>1</v>
          </cell>
          <cell r="L66">
            <v>1</v>
          </cell>
          <cell r="M66">
            <v>0</v>
          </cell>
          <cell r="N66">
            <v>0</v>
          </cell>
          <cell r="O66">
            <v>0</v>
          </cell>
          <cell r="P66">
            <v>8</v>
          </cell>
          <cell r="Q66" t="str">
            <v>8.  Salud</v>
          </cell>
          <cell r="R66" t="str">
            <v>08.</v>
          </cell>
        </row>
        <row r="67">
          <cell r="B67" t="str">
            <v>408</v>
          </cell>
          <cell r="C67" t="str">
            <v>01</v>
          </cell>
          <cell r="D67" t="str">
            <v>HOSPITAL FONTIBON, II NIVEL, E.S.E..</v>
          </cell>
          <cell r="E67" t="str">
            <v>Hospital Fontibón</v>
          </cell>
          <cell r="F67" t="str">
            <v>Salud</v>
          </cell>
          <cell r="G67" t="str">
            <v>Empresas Sociales del Estado</v>
          </cell>
          <cell r="H67" t="str">
            <v>ES</v>
          </cell>
          <cell r="I67" t="str">
            <v>SALUD</v>
          </cell>
          <cell r="J67">
            <v>0</v>
          </cell>
          <cell r="K67">
            <v>1</v>
          </cell>
          <cell r="L67">
            <v>1</v>
          </cell>
          <cell r="M67">
            <v>0</v>
          </cell>
          <cell r="N67">
            <v>0</v>
          </cell>
          <cell r="O67">
            <v>0</v>
          </cell>
          <cell r="P67">
            <v>9</v>
          </cell>
          <cell r="Q67" t="str">
            <v>8.  Salud</v>
          </cell>
          <cell r="R67" t="str">
            <v>08.</v>
          </cell>
        </row>
        <row r="68">
          <cell r="B68" t="str">
            <v>409</v>
          </cell>
          <cell r="C68" t="str">
            <v>01</v>
          </cell>
          <cell r="D68" t="str">
            <v>HOSPITAL MEISSEN, II NIVEL, E.S.E..</v>
          </cell>
          <cell r="E68" t="str">
            <v>Hospital Meissen</v>
          </cell>
          <cell r="F68" t="str">
            <v>Salud</v>
          </cell>
          <cell r="G68" t="str">
            <v>Empresas Sociales del Estado</v>
          </cell>
          <cell r="H68" t="str">
            <v>ES</v>
          </cell>
          <cell r="I68" t="str">
            <v>SALUD</v>
          </cell>
          <cell r="J68">
            <v>0</v>
          </cell>
          <cell r="K68">
            <v>1</v>
          </cell>
          <cell r="L68">
            <v>1</v>
          </cell>
          <cell r="M68">
            <v>0</v>
          </cell>
          <cell r="N68">
            <v>0</v>
          </cell>
          <cell r="O68">
            <v>0</v>
          </cell>
          <cell r="P68">
            <v>10</v>
          </cell>
          <cell r="Q68" t="str">
            <v>8.  Salud</v>
          </cell>
          <cell r="R68" t="str">
            <v>08.</v>
          </cell>
        </row>
        <row r="69">
          <cell r="B69" t="str">
            <v>410</v>
          </cell>
          <cell r="C69" t="str">
            <v>01</v>
          </cell>
          <cell r="D69" t="str">
            <v>HOSPITAL TUNJUELITO, II NIVEL, E.S.E..</v>
          </cell>
          <cell r="E69" t="str">
            <v>Hospital Tunjuelito</v>
          </cell>
          <cell r="F69" t="str">
            <v>Salud</v>
          </cell>
          <cell r="G69" t="str">
            <v>Empresas Sociales del Estado</v>
          </cell>
          <cell r="H69" t="str">
            <v>ES</v>
          </cell>
          <cell r="I69" t="str">
            <v>SALUD</v>
          </cell>
          <cell r="J69">
            <v>0</v>
          </cell>
          <cell r="K69">
            <v>1</v>
          </cell>
          <cell r="L69">
            <v>1</v>
          </cell>
          <cell r="M69">
            <v>0</v>
          </cell>
          <cell r="N69">
            <v>0</v>
          </cell>
          <cell r="O69">
            <v>0</v>
          </cell>
          <cell r="P69">
            <v>11</v>
          </cell>
          <cell r="Q69" t="str">
            <v>8.  Salud</v>
          </cell>
          <cell r="R69" t="str">
            <v>08.</v>
          </cell>
        </row>
        <row r="70">
          <cell r="B70" t="str">
            <v>411</v>
          </cell>
          <cell r="C70" t="str">
            <v>01</v>
          </cell>
          <cell r="D70" t="str">
            <v>HOSPITAL CENTRO ORIENTE, II NIVEL, E.S.E..</v>
          </cell>
          <cell r="E70" t="str">
            <v>Hospital Centro Oriente</v>
          </cell>
          <cell r="F70" t="str">
            <v>Salud</v>
          </cell>
          <cell r="G70" t="str">
            <v>Empresas Sociales del Estado</v>
          </cell>
          <cell r="H70" t="str">
            <v>ES</v>
          </cell>
          <cell r="I70" t="str">
            <v>SALUD</v>
          </cell>
          <cell r="J70">
            <v>0</v>
          </cell>
          <cell r="K70">
            <v>1</v>
          </cell>
          <cell r="L70">
            <v>1</v>
          </cell>
          <cell r="M70">
            <v>0</v>
          </cell>
          <cell r="N70">
            <v>0</v>
          </cell>
          <cell r="O70">
            <v>0</v>
          </cell>
          <cell r="P70">
            <v>12</v>
          </cell>
          <cell r="Q70" t="str">
            <v>8.  Salud</v>
          </cell>
          <cell r="R70" t="str">
            <v>08.</v>
          </cell>
        </row>
        <row r="71">
          <cell r="B71" t="str">
            <v>412</v>
          </cell>
          <cell r="C71" t="str">
            <v>01</v>
          </cell>
          <cell r="D71" t="str">
            <v>HOSPITAL SAN BLAS, II NIVEL, E.S.E..</v>
          </cell>
          <cell r="E71" t="str">
            <v>Hospital San Blas</v>
          </cell>
          <cell r="F71" t="str">
            <v>Salud</v>
          </cell>
          <cell r="G71" t="str">
            <v>Empresas Sociales del Estado</v>
          </cell>
          <cell r="H71" t="str">
            <v>ES</v>
          </cell>
          <cell r="I71" t="str">
            <v>SALUD</v>
          </cell>
          <cell r="J71">
            <v>0</v>
          </cell>
          <cell r="K71">
            <v>1</v>
          </cell>
          <cell r="L71">
            <v>1</v>
          </cell>
          <cell r="M71">
            <v>0</v>
          </cell>
          <cell r="N71">
            <v>0</v>
          </cell>
          <cell r="O71">
            <v>0</v>
          </cell>
          <cell r="P71">
            <v>13</v>
          </cell>
          <cell r="Q71" t="str">
            <v>8.  Salud</v>
          </cell>
          <cell r="R71" t="str">
            <v>08.</v>
          </cell>
        </row>
        <row r="72">
          <cell r="B72" t="str">
            <v>413</v>
          </cell>
          <cell r="C72" t="str">
            <v>01</v>
          </cell>
          <cell r="D72" t="str">
            <v>HOSPITAL CHAPINERO, I NIVEL, E.S.E..</v>
          </cell>
          <cell r="E72" t="str">
            <v>Hospital Chapinero</v>
          </cell>
          <cell r="F72" t="str">
            <v>Salud</v>
          </cell>
          <cell r="G72" t="str">
            <v>Empresas Sociales del Estado</v>
          </cell>
          <cell r="H72" t="str">
            <v>ES</v>
          </cell>
          <cell r="I72" t="str">
            <v>SALUD</v>
          </cell>
          <cell r="J72">
            <v>0</v>
          </cell>
          <cell r="K72">
            <v>1</v>
          </cell>
          <cell r="L72">
            <v>1</v>
          </cell>
          <cell r="M72">
            <v>0</v>
          </cell>
          <cell r="N72">
            <v>0</v>
          </cell>
          <cell r="O72">
            <v>0</v>
          </cell>
          <cell r="P72">
            <v>14</v>
          </cell>
          <cell r="Q72" t="str">
            <v>8.  Salud</v>
          </cell>
          <cell r="R72" t="str">
            <v>08.</v>
          </cell>
        </row>
        <row r="73">
          <cell r="B73" t="str">
            <v>414</v>
          </cell>
          <cell r="C73" t="str">
            <v>01</v>
          </cell>
          <cell r="D73" t="str">
            <v>HOSPITAL SUBA, I NIVEL, E.S.E..</v>
          </cell>
          <cell r="E73" t="str">
            <v>Hospital Suba</v>
          </cell>
          <cell r="F73" t="str">
            <v>Salud</v>
          </cell>
          <cell r="G73" t="str">
            <v>Empresas Sociales del Estado</v>
          </cell>
          <cell r="H73" t="str">
            <v>ES</v>
          </cell>
          <cell r="I73" t="str">
            <v>SALUD</v>
          </cell>
          <cell r="J73">
            <v>0</v>
          </cell>
          <cell r="K73">
            <v>1</v>
          </cell>
          <cell r="L73">
            <v>1</v>
          </cell>
          <cell r="M73">
            <v>0</v>
          </cell>
          <cell r="N73">
            <v>0</v>
          </cell>
          <cell r="O73">
            <v>0</v>
          </cell>
          <cell r="P73">
            <v>15</v>
          </cell>
          <cell r="Q73" t="str">
            <v>8.  Salud</v>
          </cell>
          <cell r="R73" t="str">
            <v>08.</v>
          </cell>
        </row>
        <row r="74">
          <cell r="B74" t="str">
            <v>415</v>
          </cell>
          <cell r="C74" t="str">
            <v>01</v>
          </cell>
          <cell r="D74" t="str">
            <v>HOSPITAL USAQUÉN, I NIVEL, E.S.E..</v>
          </cell>
          <cell r="E74" t="str">
            <v>Hospital Usaquén</v>
          </cell>
          <cell r="F74" t="str">
            <v>Salud</v>
          </cell>
          <cell r="G74" t="str">
            <v>Empresas Sociales del Estado</v>
          </cell>
          <cell r="H74" t="str">
            <v>ES</v>
          </cell>
          <cell r="I74" t="str">
            <v>SALUD</v>
          </cell>
          <cell r="J74">
            <v>0</v>
          </cell>
          <cell r="K74">
            <v>1</v>
          </cell>
          <cell r="L74">
            <v>1</v>
          </cell>
          <cell r="M74">
            <v>0</v>
          </cell>
          <cell r="N74">
            <v>0</v>
          </cell>
          <cell r="O74">
            <v>0</v>
          </cell>
          <cell r="P74">
            <v>16</v>
          </cell>
          <cell r="Q74" t="str">
            <v>8.  Salud</v>
          </cell>
          <cell r="R74" t="str">
            <v>08.</v>
          </cell>
        </row>
        <row r="75">
          <cell r="B75" t="str">
            <v>416</v>
          </cell>
          <cell r="C75" t="str">
            <v>01</v>
          </cell>
          <cell r="D75" t="str">
            <v>HOSPITAL USME, I NIVEL, E.S.E..</v>
          </cell>
          <cell r="E75" t="str">
            <v>Hospital Usme</v>
          </cell>
          <cell r="F75" t="str">
            <v>Salud</v>
          </cell>
          <cell r="G75" t="str">
            <v>Empresas Sociales del Estado</v>
          </cell>
          <cell r="H75" t="str">
            <v>ES</v>
          </cell>
          <cell r="I75" t="str">
            <v>SALUD</v>
          </cell>
          <cell r="J75">
            <v>0</v>
          </cell>
          <cell r="K75">
            <v>1</v>
          </cell>
          <cell r="L75">
            <v>1</v>
          </cell>
          <cell r="M75">
            <v>0</v>
          </cell>
          <cell r="N75">
            <v>0</v>
          </cell>
          <cell r="O75">
            <v>0</v>
          </cell>
          <cell r="P75">
            <v>17</v>
          </cell>
          <cell r="Q75" t="str">
            <v>8.  Salud</v>
          </cell>
          <cell r="R75" t="str">
            <v>08.</v>
          </cell>
        </row>
        <row r="76">
          <cell r="B76" t="str">
            <v>417</v>
          </cell>
          <cell r="C76" t="str">
            <v>01</v>
          </cell>
          <cell r="D76" t="str">
            <v>HOSPITAL DEL SUR, I NIVEL, E.S.E..</v>
          </cell>
          <cell r="E76" t="str">
            <v>Hospital del Sur</v>
          </cell>
          <cell r="F76" t="str">
            <v>Salud</v>
          </cell>
          <cell r="G76" t="str">
            <v>Empresas Sociales del Estado</v>
          </cell>
          <cell r="H76" t="str">
            <v>ES</v>
          </cell>
          <cell r="I76" t="str">
            <v>SALUD</v>
          </cell>
          <cell r="J76">
            <v>0</v>
          </cell>
          <cell r="K76">
            <v>1</v>
          </cell>
          <cell r="L76">
            <v>1</v>
          </cell>
          <cell r="M76">
            <v>0</v>
          </cell>
          <cell r="N76">
            <v>0</v>
          </cell>
          <cell r="O76">
            <v>0</v>
          </cell>
          <cell r="P76">
            <v>18</v>
          </cell>
          <cell r="Q76" t="str">
            <v>8.  Salud</v>
          </cell>
          <cell r="R76" t="str">
            <v>08.</v>
          </cell>
        </row>
        <row r="77">
          <cell r="B77" t="str">
            <v>418</v>
          </cell>
          <cell r="C77" t="str">
            <v>01</v>
          </cell>
          <cell r="D77" t="str">
            <v>HOSPITAL NAZARET, I NIVEL, E.S.E..</v>
          </cell>
          <cell r="E77" t="str">
            <v>Hospital Nazareth</v>
          </cell>
          <cell r="F77" t="str">
            <v>Salud</v>
          </cell>
          <cell r="G77" t="str">
            <v>Empresas Sociales del Estado</v>
          </cell>
          <cell r="H77" t="str">
            <v>ES</v>
          </cell>
          <cell r="I77" t="str">
            <v>SALUD</v>
          </cell>
          <cell r="J77">
            <v>0</v>
          </cell>
          <cell r="K77">
            <v>1</v>
          </cell>
          <cell r="L77">
            <v>1</v>
          </cell>
          <cell r="M77">
            <v>0</v>
          </cell>
          <cell r="N77">
            <v>0</v>
          </cell>
          <cell r="O77">
            <v>0</v>
          </cell>
          <cell r="P77">
            <v>19</v>
          </cell>
          <cell r="Q77" t="str">
            <v>8.  Salud</v>
          </cell>
          <cell r="R77" t="str">
            <v>08.</v>
          </cell>
        </row>
        <row r="78">
          <cell r="B78" t="str">
            <v>419</v>
          </cell>
          <cell r="C78" t="str">
            <v>01</v>
          </cell>
          <cell r="D78" t="str">
            <v>HOSPITAL PABLO VI BOSA, I NIVEL, E.S.E..</v>
          </cell>
          <cell r="E78" t="str">
            <v>Hospital Pablo VI de Bosa</v>
          </cell>
          <cell r="F78" t="str">
            <v>Salud</v>
          </cell>
          <cell r="G78" t="str">
            <v>Empresas Sociales del Estado</v>
          </cell>
          <cell r="H78" t="str">
            <v>ES</v>
          </cell>
          <cell r="I78" t="str">
            <v>SALUD</v>
          </cell>
          <cell r="J78">
            <v>0</v>
          </cell>
          <cell r="K78">
            <v>1</v>
          </cell>
          <cell r="L78">
            <v>1</v>
          </cell>
          <cell r="M78">
            <v>0</v>
          </cell>
          <cell r="N78">
            <v>0</v>
          </cell>
          <cell r="O78">
            <v>0</v>
          </cell>
          <cell r="P78">
            <v>20</v>
          </cell>
          <cell r="Q78" t="str">
            <v>8.  Salud</v>
          </cell>
          <cell r="R78" t="str">
            <v>08.</v>
          </cell>
        </row>
        <row r="79">
          <cell r="B79" t="str">
            <v>420</v>
          </cell>
          <cell r="C79" t="str">
            <v>01</v>
          </cell>
          <cell r="D79" t="str">
            <v>HOSPITAL SAN CRISTÓBAL, I NIVEL, E.S.E..</v>
          </cell>
          <cell r="E79" t="str">
            <v>Hospital San Cristóbal</v>
          </cell>
          <cell r="F79" t="str">
            <v>Salud</v>
          </cell>
          <cell r="G79" t="str">
            <v>Empresas Sociales del Estado</v>
          </cell>
          <cell r="H79" t="str">
            <v>ES</v>
          </cell>
          <cell r="I79" t="str">
            <v>SALUD</v>
          </cell>
          <cell r="J79">
            <v>0</v>
          </cell>
          <cell r="K79">
            <v>1</v>
          </cell>
          <cell r="L79">
            <v>1</v>
          </cell>
          <cell r="M79">
            <v>0</v>
          </cell>
          <cell r="N79">
            <v>0</v>
          </cell>
          <cell r="O79">
            <v>0</v>
          </cell>
          <cell r="P79">
            <v>21</v>
          </cell>
          <cell r="Q79" t="str">
            <v>8.  Salud</v>
          </cell>
          <cell r="R79" t="str">
            <v>08.</v>
          </cell>
        </row>
        <row r="80">
          <cell r="B80" t="str">
            <v>421</v>
          </cell>
          <cell r="C80" t="str">
            <v>01</v>
          </cell>
          <cell r="D80" t="str">
            <v>HOSPITAL RAFAEL URIBE URIBE, I NIVEL, E.S.E..</v>
          </cell>
          <cell r="E80" t="str">
            <v>Hospital Rafael Uribe</v>
          </cell>
          <cell r="F80" t="str">
            <v>Salud</v>
          </cell>
          <cell r="G80" t="str">
            <v>Empresas Sociales del Estado</v>
          </cell>
          <cell r="H80" t="str">
            <v>ES</v>
          </cell>
          <cell r="I80" t="str">
            <v>SALUD</v>
          </cell>
          <cell r="J80">
            <v>0</v>
          </cell>
          <cell r="K80">
            <v>1</v>
          </cell>
          <cell r="L80">
            <v>1</v>
          </cell>
          <cell r="M80">
            <v>0</v>
          </cell>
          <cell r="N80">
            <v>0</v>
          </cell>
          <cell r="O80">
            <v>0</v>
          </cell>
          <cell r="P80">
            <v>22</v>
          </cell>
          <cell r="Q80" t="str">
            <v>8.  Salud</v>
          </cell>
          <cell r="R80" t="str">
            <v>08.</v>
          </cell>
        </row>
        <row r="81">
          <cell r="B81" t="str">
            <v>422</v>
          </cell>
          <cell r="C81" t="str">
            <v>01</v>
          </cell>
          <cell r="D81" t="str">
            <v>HOSPITAL VISTA HERMOSA, I NIVEL, E.S.E..</v>
          </cell>
          <cell r="E81" t="str">
            <v>Hospital Vista Hermosa</v>
          </cell>
          <cell r="F81" t="str">
            <v>Salud</v>
          </cell>
          <cell r="G81" t="str">
            <v>Empresas Sociales del Estado</v>
          </cell>
          <cell r="H81" t="str">
            <v>ES</v>
          </cell>
          <cell r="I81" t="str">
            <v>SALUD</v>
          </cell>
          <cell r="J81">
            <v>0</v>
          </cell>
          <cell r="K81">
            <v>1</v>
          </cell>
          <cell r="L81">
            <v>1</v>
          </cell>
          <cell r="M81">
            <v>0</v>
          </cell>
          <cell r="N81">
            <v>0</v>
          </cell>
          <cell r="O81">
            <v>0</v>
          </cell>
          <cell r="P81">
            <v>23</v>
          </cell>
          <cell r="Q81" t="str">
            <v>8.  Salud</v>
          </cell>
          <cell r="R81" t="str">
            <v>08.</v>
          </cell>
        </row>
        <row r="82">
          <cell r="B82" t="str">
            <v>001</v>
          </cell>
          <cell r="C82" t="str">
            <v>01</v>
          </cell>
          <cell r="D82" t="str">
            <v>FDL USAQUEN..</v>
          </cell>
          <cell r="E82" t="str">
            <v>FDL Usaquén</v>
          </cell>
          <cell r="F82" t="str">
            <v>Participación Ciudadana y Desarrollo Local</v>
          </cell>
          <cell r="G82" t="str">
            <v>FONDOS DE DESARROLLO LOCAL</v>
          </cell>
          <cell r="H82" t="str">
            <v>FD</v>
          </cell>
          <cell r="I82" t="str">
            <v>SECRETARIA DE GOBIERNO</v>
          </cell>
          <cell r="J82">
            <v>0</v>
          </cell>
          <cell r="K82">
            <v>54</v>
          </cell>
          <cell r="L82">
            <v>54</v>
          </cell>
          <cell r="M82">
            <v>0</v>
          </cell>
          <cell r="N82">
            <v>0</v>
          </cell>
          <cell r="O82">
            <v>0</v>
          </cell>
          <cell r="P82">
            <v>1</v>
          </cell>
          <cell r="Q82" t="str">
            <v>NT</v>
          </cell>
          <cell r="R82" t="str">
            <v>NT</v>
          </cell>
        </row>
        <row r="83">
          <cell r="B83" t="str">
            <v>002</v>
          </cell>
          <cell r="C83" t="str">
            <v>01</v>
          </cell>
          <cell r="D83" t="str">
            <v>FDL CHAPINERO..</v>
          </cell>
          <cell r="E83" t="str">
            <v>FDL Chapinero</v>
          </cell>
          <cell r="F83" t="str">
            <v>Participación Ciudadana y Desarrollo Local</v>
          </cell>
          <cell r="G83" t="str">
            <v>FONDOS DE DESARROLLO LOCAL</v>
          </cell>
          <cell r="H83" t="str">
            <v>FD</v>
          </cell>
          <cell r="I83" t="str">
            <v>SECRETARIA DE GOBIERNO</v>
          </cell>
          <cell r="J83">
            <v>0</v>
          </cell>
          <cell r="K83">
            <v>54</v>
          </cell>
          <cell r="L83">
            <v>54</v>
          </cell>
          <cell r="M83">
            <v>0</v>
          </cell>
          <cell r="N83">
            <v>0</v>
          </cell>
          <cell r="O83">
            <v>0</v>
          </cell>
          <cell r="P83">
            <v>2</v>
          </cell>
          <cell r="Q83" t="str">
            <v>NT</v>
          </cell>
          <cell r="R83" t="str">
            <v>NT</v>
          </cell>
        </row>
        <row r="84">
          <cell r="B84" t="str">
            <v>003</v>
          </cell>
          <cell r="C84" t="str">
            <v>01</v>
          </cell>
          <cell r="D84" t="str">
            <v>FDL SANTAFE..</v>
          </cell>
          <cell r="E84" t="str">
            <v>FDL Santafé</v>
          </cell>
          <cell r="F84" t="str">
            <v>Participación Ciudadana y Desarrollo Local</v>
          </cell>
          <cell r="G84" t="str">
            <v>FONDOS DE DESARROLLO LOCAL</v>
          </cell>
          <cell r="H84" t="str">
            <v>FD</v>
          </cell>
          <cell r="I84" t="str">
            <v>SECRETARIA DE GOBIERNO</v>
          </cell>
          <cell r="J84">
            <v>0</v>
          </cell>
          <cell r="K84">
            <v>54</v>
          </cell>
          <cell r="L84">
            <v>54</v>
          </cell>
          <cell r="M84">
            <v>0</v>
          </cell>
          <cell r="N84">
            <v>0</v>
          </cell>
          <cell r="O84">
            <v>0</v>
          </cell>
          <cell r="P84">
            <v>3</v>
          </cell>
          <cell r="Q84" t="str">
            <v>NT</v>
          </cell>
          <cell r="R84" t="str">
            <v>NT</v>
          </cell>
        </row>
        <row r="85">
          <cell r="B85" t="str">
            <v>004</v>
          </cell>
          <cell r="C85" t="str">
            <v>01</v>
          </cell>
          <cell r="D85" t="str">
            <v>FDL SAN CRISTOBAL..</v>
          </cell>
          <cell r="E85" t="str">
            <v>FDL San Cristobal</v>
          </cell>
          <cell r="F85" t="str">
            <v>Participación Ciudadana y Desarrollo Local</v>
          </cell>
          <cell r="G85" t="str">
            <v>FONDOS DE DESARROLLO LOCAL</v>
          </cell>
          <cell r="H85" t="str">
            <v>FD</v>
          </cell>
          <cell r="I85" t="str">
            <v>SECRETARIA DE GOBIERNO</v>
          </cell>
          <cell r="J85">
            <v>0</v>
          </cell>
          <cell r="K85">
            <v>54</v>
          </cell>
          <cell r="L85">
            <v>54</v>
          </cell>
          <cell r="M85">
            <v>0</v>
          </cell>
          <cell r="N85">
            <v>0</v>
          </cell>
          <cell r="O85">
            <v>0</v>
          </cell>
          <cell r="P85">
            <v>4</v>
          </cell>
          <cell r="Q85" t="str">
            <v>NT</v>
          </cell>
          <cell r="R85" t="str">
            <v>NT</v>
          </cell>
        </row>
        <row r="86">
          <cell r="B86" t="str">
            <v>005</v>
          </cell>
          <cell r="C86" t="str">
            <v>01</v>
          </cell>
          <cell r="D86" t="str">
            <v>FDL USME..</v>
          </cell>
          <cell r="E86" t="str">
            <v>FDL Usme</v>
          </cell>
          <cell r="F86" t="str">
            <v>Participación Ciudadana y Desarrollo Local</v>
          </cell>
          <cell r="G86" t="str">
            <v>FONDOS DE DESARROLLO LOCAL</v>
          </cell>
          <cell r="H86" t="str">
            <v>FD</v>
          </cell>
          <cell r="I86" t="str">
            <v>SECRETARIA DE GOBIERNO</v>
          </cell>
          <cell r="J86">
            <v>0</v>
          </cell>
          <cell r="K86">
            <v>54</v>
          </cell>
          <cell r="L86">
            <v>54</v>
          </cell>
          <cell r="M86">
            <v>0</v>
          </cell>
          <cell r="N86">
            <v>0</v>
          </cell>
          <cell r="O86">
            <v>0</v>
          </cell>
          <cell r="P86">
            <v>5</v>
          </cell>
          <cell r="Q86" t="str">
            <v>NT</v>
          </cell>
          <cell r="R86" t="str">
            <v>NT</v>
          </cell>
        </row>
        <row r="87">
          <cell r="B87" t="str">
            <v>006</v>
          </cell>
          <cell r="C87" t="str">
            <v>01</v>
          </cell>
          <cell r="D87" t="str">
            <v>FDL TUNJUELITO..</v>
          </cell>
          <cell r="E87" t="str">
            <v>FDL Tunjuelito</v>
          </cell>
          <cell r="F87" t="str">
            <v>Participación Ciudadana y Desarrollo Local</v>
          </cell>
          <cell r="G87" t="str">
            <v>FONDOS DE DESARROLLO LOCAL</v>
          </cell>
          <cell r="H87" t="str">
            <v>FD</v>
          </cell>
          <cell r="I87" t="str">
            <v>SECRETARIA DE GOBIERNO</v>
          </cell>
          <cell r="J87">
            <v>0</v>
          </cell>
          <cell r="K87">
            <v>54</v>
          </cell>
          <cell r="L87">
            <v>54</v>
          </cell>
          <cell r="M87">
            <v>0</v>
          </cell>
          <cell r="N87">
            <v>0</v>
          </cell>
          <cell r="O87">
            <v>0</v>
          </cell>
          <cell r="P87">
            <v>6</v>
          </cell>
          <cell r="Q87" t="str">
            <v>NT</v>
          </cell>
          <cell r="R87" t="str">
            <v>NT</v>
          </cell>
        </row>
        <row r="88">
          <cell r="B88" t="str">
            <v>007</v>
          </cell>
          <cell r="C88" t="str">
            <v>01</v>
          </cell>
          <cell r="D88" t="str">
            <v>FDL BOSA..</v>
          </cell>
          <cell r="E88" t="str">
            <v>FDL Bosa</v>
          </cell>
          <cell r="F88" t="str">
            <v>Participación Ciudadana y Desarrollo Local</v>
          </cell>
          <cell r="G88" t="str">
            <v>FONDOS DE DESARROLLO LOCAL</v>
          </cell>
          <cell r="H88" t="str">
            <v>FD</v>
          </cell>
          <cell r="I88" t="str">
            <v>SECRETARIA DE GOBIERNO</v>
          </cell>
          <cell r="J88">
            <v>0</v>
          </cell>
          <cell r="K88">
            <v>54</v>
          </cell>
          <cell r="L88">
            <v>54</v>
          </cell>
          <cell r="M88">
            <v>0</v>
          </cell>
          <cell r="N88">
            <v>0</v>
          </cell>
          <cell r="O88">
            <v>0</v>
          </cell>
          <cell r="P88">
            <v>7</v>
          </cell>
          <cell r="Q88" t="str">
            <v>NT</v>
          </cell>
          <cell r="R88" t="str">
            <v>NT</v>
          </cell>
        </row>
        <row r="89">
          <cell r="B89" t="str">
            <v>008</v>
          </cell>
          <cell r="C89" t="str">
            <v>01</v>
          </cell>
          <cell r="D89" t="str">
            <v>FDL KENNEDY..</v>
          </cell>
          <cell r="E89" t="str">
            <v>FDL Kennedy</v>
          </cell>
          <cell r="F89" t="str">
            <v>Participación Ciudadana y Desarrollo Local</v>
          </cell>
          <cell r="G89" t="str">
            <v>FONDOS DE DESARROLLO LOCAL</v>
          </cell>
          <cell r="H89" t="str">
            <v>FD</v>
          </cell>
          <cell r="I89" t="str">
            <v>SECRETARIA DE GOBIERNO</v>
          </cell>
          <cell r="J89">
            <v>0</v>
          </cell>
          <cell r="K89">
            <v>54</v>
          </cell>
          <cell r="L89">
            <v>54</v>
          </cell>
          <cell r="M89">
            <v>0</v>
          </cell>
          <cell r="N89">
            <v>0</v>
          </cell>
          <cell r="O89">
            <v>0</v>
          </cell>
          <cell r="P89">
            <v>8</v>
          </cell>
          <cell r="Q89" t="str">
            <v>NT</v>
          </cell>
          <cell r="R89" t="str">
            <v>NT</v>
          </cell>
        </row>
        <row r="90">
          <cell r="B90" t="str">
            <v>009</v>
          </cell>
          <cell r="C90" t="str">
            <v>01</v>
          </cell>
          <cell r="D90" t="str">
            <v>FDL FONTIBON..</v>
          </cell>
          <cell r="E90" t="str">
            <v>FDL Fontibón</v>
          </cell>
          <cell r="F90" t="str">
            <v>Participación Ciudadana y Desarrollo Local</v>
          </cell>
          <cell r="G90" t="str">
            <v>FONDOS DE DESARROLLO LOCAL</v>
          </cell>
          <cell r="H90" t="str">
            <v>FD</v>
          </cell>
          <cell r="I90" t="str">
            <v>SECRETARIA DE GOBIERNO</v>
          </cell>
          <cell r="J90">
            <v>0</v>
          </cell>
          <cell r="K90">
            <v>54</v>
          </cell>
          <cell r="L90">
            <v>54</v>
          </cell>
          <cell r="M90">
            <v>0</v>
          </cell>
          <cell r="N90">
            <v>0</v>
          </cell>
          <cell r="O90">
            <v>0</v>
          </cell>
          <cell r="P90">
            <v>9</v>
          </cell>
          <cell r="Q90" t="str">
            <v>NT</v>
          </cell>
          <cell r="R90" t="str">
            <v>NT</v>
          </cell>
        </row>
        <row r="91">
          <cell r="B91" t="str">
            <v>010</v>
          </cell>
          <cell r="C91" t="str">
            <v>01</v>
          </cell>
          <cell r="D91" t="str">
            <v>FDL ENGATIVA..</v>
          </cell>
          <cell r="E91" t="str">
            <v>FDL Engativá</v>
          </cell>
          <cell r="F91" t="str">
            <v>Participación Ciudadana y Desarrollo Local</v>
          </cell>
          <cell r="G91" t="str">
            <v>FONDOS DE DESARROLLO LOCAL</v>
          </cell>
          <cell r="H91" t="str">
            <v>FD</v>
          </cell>
          <cell r="I91" t="str">
            <v>SECRETARIA DE GOBIERNO</v>
          </cell>
          <cell r="J91">
            <v>0</v>
          </cell>
          <cell r="K91">
            <v>54</v>
          </cell>
          <cell r="L91">
            <v>54</v>
          </cell>
          <cell r="M91">
            <v>0</v>
          </cell>
          <cell r="N91">
            <v>0</v>
          </cell>
          <cell r="O91">
            <v>0</v>
          </cell>
          <cell r="P91">
            <v>10</v>
          </cell>
          <cell r="Q91" t="str">
            <v>NT</v>
          </cell>
          <cell r="R91" t="str">
            <v>NT</v>
          </cell>
        </row>
        <row r="92">
          <cell r="B92" t="str">
            <v>011</v>
          </cell>
          <cell r="C92" t="str">
            <v>01</v>
          </cell>
          <cell r="D92" t="str">
            <v>FDL SUBA..</v>
          </cell>
          <cell r="E92" t="str">
            <v>FDL Suba</v>
          </cell>
          <cell r="F92" t="str">
            <v>Participación Ciudadana y Desarrollo Local</v>
          </cell>
          <cell r="G92" t="str">
            <v>FONDOS DE DESARROLLO LOCAL</v>
          </cell>
          <cell r="H92" t="str">
            <v>FD</v>
          </cell>
          <cell r="I92" t="str">
            <v>SECRETARIA DE GOBIERNO</v>
          </cell>
          <cell r="J92">
            <v>0</v>
          </cell>
          <cell r="K92">
            <v>54</v>
          </cell>
          <cell r="L92">
            <v>54</v>
          </cell>
          <cell r="M92">
            <v>0</v>
          </cell>
          <cell r="N92">
            <v>0</v>
          </cell>
          <cell r="O92">
            <v>0</v>
          </cell>
          <cell r="P92">
            <v>11</v>
          </cell>
          <cell r="Q92" t="str">
            <v>NT</v>
          </cell>
          <cell r="R92" t="str">
            <v>NT</v>
          </cell>
        </row>
        <row r="93">
          <cell r="B93" t="str">
            <v>012</v>
          </cell>
          <cell r="C93" t="str">
            <v>01</v>
          </cell>
          <cell r="D93" t="str">
            <v>FDL BARRIOS UNIDOS..</v>
          </cell>
          <cell r="E93" t="str">
            <v>FDL Barrios Unidos</v>
          </cell>
          <cell r="F93" t="str">
            <v>Participación Ciudadana y Desarrollo Local</v>
          </cell>
          <cell r="G93" t="str">
            <v>FONDOS DE DESARROLLO LOCAL</v>
          </cell>
          <cell r="H93" t="str">
            <v>FD</v>
          </cell>
          <cell r="I93" t="str">
            <v>SECRETARIA DE GOBIERNO</v>
          </cell>
          <cell r="J93">
            <v>0</v>
          </cell>
          <cell r="K93">
            <v>54</v>
          </cell>
          <cell r="L93">
            <v>54</v>
          </cell>
          <cell r="M93">
            <v>0</v>
          </cell>
          <cell r="N93">
            <v>0</v>
          </cell>
          <cell r="O93">
            <v>0</v>
          </cell>
          <cell r="P93">
            <v>12</v>
          </cell>
          <cell r="Q93" t="str">
            <v>NT</v>
          </cell>
          <cell r="R93" t="str">
            <v>NT</v>
          </cell>
        </row>
        <row r="94">
          <cell r="B94" t="str">
            <v>013</v>
          </cell>
          <cell r="C94" t="str">
            <v>01</v>
          </cell>
          <cell r="D94" t="str">
            <v>FDL TEUSAQUILLO..</v>
          </cell>
          <cell r="E94" t="str">
            <v>FDL Teusaquillo</v>
          </cell>
          <cell r="F94" t="str">
            <v>Participación Ciudadana y Desarrollo Local</v>
          </cell>
          <cell r="G94" t="str">
            <v>FONDOS DE DESARROLLO LOCAL</v>
          </cell>
          <cell r="H94" t="str">
            <v>FD</v>
          </cell>
          <cell r="I94" t="str">
            <v>SECRETARIA DE GOBIERNO</v>
          </cell>
          <cell r="J94">
            <v>0</v>
          </cell>
          <cell r="K94">
            <v>54</v>
          </cell>
          <cell r="L94">
            <v>54</v>
          </cell>
          <cell r="M94">
            <v>0</v>
          </cell>
          <cell r="N94">
            <v>0</v>
          </cell>
          <cell r="O94">
            <v>0</v>
          </cell>
          <cell r="P94">
            <v>13</v>
          </cell>
          <cell r="Q94" t="str">
            <v>NT</v>
          </cell>
          <cell r="R94" t="str">
            <v>NT</v>
          </cell>
        </row>
        <row r="95">
          <cell r="B95" t="str">
            <v>014</v>
          </cell>
          <cell r="C95" t="str">
            <v>01</v>
          </cell>
          <cell r="D95" t="str">
            <v>FDL MARTIRES..</v>
          </cell>
          <cell r="E95" t="str">
            <v>FDL Mártires</v>
          </cell>
          <cell r="F95" t="str">
            <v>Participación Ciudadana y Desarrollo Local</v>
          </cell>
          <cell r="G95" t="str">
            <v>FONDOS DE DESARROLLO LOCAL</v>
          </cell>
          <cell r="H95" t="str">
            <v>FD</v>
          </cell>
          <cell r="I95" t="str">
            <v>SECRETARIA DE GOBIERNO</v>
          </cell>
          <cell r="J95">
            <v>0</v>
          </cell>
          <cell r="K95">
            <v>54</v>
          </cell>
          <cell r="L95">
            <v>54</v>
          </cell>
          <cell r="M95">
            <v>0</v>
          </cell>
          <cell r="N95">
            <v>0</v>
          </cell>
          <cell r="O95">
            <v>0</v>
          </cell>
          <cell r="P95">
            <v>14</v>
          </cell>
          <cell r="Q95" t="str">
            <v>NT</v>
          </cell>
          <cell r="R95" t="str">
            <v>NT</v>
          </cell>
        </row>
        <row r="96">
          <cell r="B96" t="str">
            <v>015</v>
          </cell>
          <cell r="C96" t="str">
            <v>01</v>
          </cell>
          <cell r="D96" t="str">
            <v>FDL ANTONIO NARIÑO..</v>
          </cell>
          <cell r="E96" t="str">
            <v>FDL Antonio Nariño</v>
          </cell>
          <cell r="F96" t="str">
            <v>Participación Ciudadana y Desarrollo Local</v>
          </cell>
          <cell r="G96" t="str">
            <v>FONDOS DE DESARROLLO LOCAL</v>
          </cell>
          <cell r="H96" t="str">
            <v>FD</v>
          </cell>
          <cell r="I96" t="str">
            <v>SECRETARIA DE GOBIERNO</v>
          </cell>
          <cell r="J96">
            <v>0</v>
          </cell>
          <cell r="K96">
            <v>54</v>
          </cell>
          <cell r="L96">
            <v>54</v>
          </cell>
          <cell r="M96">
            <v>0</v>
          </cell>
          <cell r="N96">
            <v>0</v>
          </cell>
          <cell r="O96">
            <v>0</v>
          </cell>
          <cell r="P96">
            <v>15</v>
          </cell>
          <cell r="Q96" t="str">
            <v>NT</v>
          </cell>
          <cell r="R96" t="str">
            <v>NT</v>
          </cell>
        </row>
        <row r="97">
          <cell r="B97" t="str">
            <v>016</v>
          </cell>
          <cell r="C97" t="str">
            <v>01</v>
          </cell>
          <cell r="D97" t="str">
            <v>FDL PUENTE ARANDA..</v>
          </cell>
          <cell r="E97" t="str">
            <v>FDL Puente Aranda</v>
          </cell>
          <cell r="F97" t="str">
            <v>Participación Ciudadana y Desarrollo Local</v>
          </cell>
          <cell r="G97" t="str">
            <v>FONDOS DE DESARROLLO LOCAL</v>
          </cell>
          <cell r="H97" t="str">
            <v>FD</v>
          </cell>
          <cell r="I97" t="str">
            <v>SECRETARIA DE GOBIERNO</v>
          </cell>
          <cell r="J97">
            <v>0</v>
          </cell>
          <cell r="K97">
            <v>54</v>
          </cell>
          <cell r="L97">
            <v>54</v>
          </cell>
          <cell r="M97">
            <v>0</v>
          </cell>
          <cell r="N97">
            <v>0</v>
          </cell>
          <cell r="O97">
            <v>0</v>
          </cell>
          <cell r="P97">
            <v>16</v>
          </cell>
          <cell r="Q97" t="str">
            <v>NT</v>
          </cell>
          <cell r="R97" t="str">
            <v>NT</v>
          </cell>
        </row>
        <row r="98">
          <cell r="B98" t="str">
            <v>017</v>
          </cell>
          <cell r="C98" t="str">
            <v>01</v>
          </cell>
          <cell r="D98" t="str">
            <v>FDL LA CANDELARIA..</v>
          </cell>
          <cell r="E98" t="str">
            <v>FDL La Candelaria</v>
          </cell>
          <cell r="F98" t="str">
            <v>Participación Ciudadana y Desarrollo Local</v>
          </cell>
          <cell r="G98" t="str">
            <v>FONDOS DE DESARROLLO LOCAL</v>
          </cell>
          <cell r="H98" t="str">
            <v>FD</v>
          </cell>
          <cell r="I98" t="str">
            <v>SECRETARIA DE GOBIERNO</v>
          </cell>
          <cell r="J98">
            <v>0</v>
          </cell>
          <cell r="K98">
            <v>54</v>
          </cell>
          <cell r="L98">
            <v>54</v>
          </cell>
          <cell r="M98">
            <v>0</v>
          </cell>
          <cell r="N98">
            <v>0</v>
          </cell>
          <cell r="O98">
            <v>0</v>
          </cell>
          <cell r="P98">
            <v>17</v>
          </cell>
          <cell r="Q98" t="str">
            <v>NT</v>
          </cell>
          <cell r="R98" t="str">
            <v>NT</v>
          </cell>
        </row>
        <row r="99">
          <cell r="B99" t="str">
            <v>018</v>
          </cell>
          <cell r="C99" t="str">
            <v>01</v>
          </cell>
          <cell r="D99" t="str">
            <v>FDL RAFAEL URIBE URIBE..</v>
          </cell>
          <cell r="E99" t="str">
            <v>FDL Rafael Uribe Uribe</v>
          </cell>
          <cell r="F99" t="str">
            <v>Participación Ciudadana y Desarrollo Local</v>
          </cell>
          <cell r="G99" t="str">
            <v>FONDOS DE DESARROLLO LOCAL</v>
          </cell>
          <cell r="H99" t="str">
            <v>FD</v>
          </cell>
          <cell r="I99" t="str">
            <v>SECRETARIA DE GOBIERNO</v>
          </cell>
          <cell r="J99">
            <v>0</v>
          </cell>
          <cell r="K99">
            <v>54</v>
          </cell>
          <cell r="L99">
            <v>54</v>
          </cell>
          <cell r="M99">
            <v>0</v>
          </cell>
          <cell r="N99">
            <v>0</v>
          </cell>
          <cell r="O99">
            <v>0</v>
          </cell>
          <cell r="P99">
            <v>18</v>
          </cell>
          <cell r="Q99" t="str">
            <v>NT</v>
          </cell>
          <cell r="R99" t="str">
            <v>NT</v>
          </cell>
        </row>
        <row r="100">
          <cell r="B100" t="str">
            <v>019</v>
          </cell>
          <cell r="C100" t="str">
            <v>01</v>
          </cell>
          <cell r="D100" t="str">
            <v>FDL CIUDAD BOLIVAR..</v>
          </cell>
          <cell r="E100" t="str">
            <v>FDL Ciudad Bolivar</v>
          </cell>
          <cell r="F100" t="str">
            <v>Participación Ciudadana y Desarrollo Local</v>
          </cell>
          <cell r="G100" t="str">
            <v>FONDOS DE DESARROLLO LOCAL</v>
          </cell>
          <cell r="H100" t="str">
            <v>FD</v>
          </cell>
          <cell r="I100" t="str">
            <v>SECRETARIA DE GOBIERNO</v>
          </cell>
          <cell r="J100">
            <v>0</v>
          </cell>
          <cell r="K100">
            <v>54</v>
          </cell>
          <cell r="L100">
            <v>54</v>
          </cell>
          <cell r="M100">
            <v>0</v>
          </cell>
          <cell r="N100">
            <v>0</v>
          </cell>
          <cell r="O100">
            <v>0</v>
          </cell>
          <cell r="P100">
            <v>19</v>
          </cell>
          <cell r="Q100" t="str">
            <v>NT</v>
          </cell>
          <cell r="R100" t="str">
            <v>NT</v>
          </cell>
        </row>
        <row r="101">
          <cell r="B101" t="str">
            <v>020</v>
          </cell>
          <cell r="C101" t="str">
            <v>01</v>
          </cell>
          <cell r="D101" t="str">
            <v>FDL SUMAPAZ..</v>
          </cell>
          <cell r="E101" t="str">
            <v>FDL Sumapáz</v>
          </cell>
          <cell r="F101" t="str">
            <v>Participación Ciudadana y Desarrollo Local</v>
          </cell>
          <cell r="G101" t="str">
            <v>FONDOS DE DESARROLLO LOCAL</v>
          </cell>
          <cell r="H101" t="str">
            <v>FD</v>
          </cell>
          <cell r="I101" t="str">
            <v>SECRETARIA DE GOBIERNO</v>
          </cell>
          <cell r="J101">
            <v>0</v>
          </cell>
          <cell r="K101">
            <v>54</v>
          </cell>
          <cell r="L101">
            <v>54</v>
          </cell>
          <cell r="M101">
            <v>0</v>
          </cell>
          <cell r="N101">
            <v>0</v>
          </cell>
          <cell r="O101">
            <v>0</v>
          </cell>
          <cell r="P101">
            <v>20</v>
          </cell>
          <cell r="Q101" t="str">
            <v>NT</v>
          </cell>
          <cell r="R101" t="str">
            <v>NT</v>
          </cell>
        </row>
        <row r="102">
          <cell r="B102" t="str">
            <v>428</v>
          </cell>
          <cell r="C102" t="str">
            <v>01</v>
          </cell>
          <cell r="D102" t="str">
            <v>Capital Salud S.A.</v>
          </cell>
          <cell r="E102" t="str">
            <v>Capital Salud S.A.</v>
          </cell>
          <cell r="F102" t="str">
            <v>Salud</v>
          </cell>
          <cell r="G102" t="str">
            <v>Serv. Pub.</v>
          </cell>
          <cell r="H102" t="str">
            <v>SP</v>
          </cell>
          <cell r="I102" t="str">
            <v>SALUD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1</v>
          </cell>
          <cell r="Q102" t="str">
            <v>NT</v>
          </cell>
          <cell r="R102" t="str">
            <v>NT</v>
          </cell>
        </row>
        <row r="103">
          <cell r="B103" t="str">
            <v>515</v>
          </cell>
          <cell r="C103" t="str">
            <v>01</v>
          </cell>
          <cell r="D103" t="str">
            <v>Maloka</v>
          </cell>
          <cell r="E103" t="str">
            <v>Maloka</v>
          </cell>
          <cell r="F103" t="str">
            <v>Hacienda</v>
          </cell>
          <cell r="G103" t="str">
            <v>Serv. Pub.</v>
          </cell>
          <cell r="H103" t="str">
            <v>OE</v>
          </cell>
          <cell r="I103" t="str">
            <v>CULTURA, RECREACION Y DEPORTE</v>
          </cell>
          <cell r="J103" t="e">
            <v>#N/A</v>
          </cell>
          <cell r="K103" t="e">
            <v>#N/A</v>
          </cell>
          <cell r="L103" t="e">
            <v>#N/A</v>
          </cell>
          <cell r="M103">
            <v>0</v>
          </cell>
          <cell r="N103">
            <v>0</v>
          </cell>
          <cell r="O103">
            <v>0</v>
          </cell>
          <cell r="P103">
            <v>2</v>
          </cell>
          <cell r="Q103" t="str">
            <v>NT</v>
          </cell>
          <cell r="R103" t="str">
            <v>NT</v>
          </cell>
        </row>
        <row r="104">
          <cell r="B104" t="str">
            <v>702</v>
          </cell>
          <cell r="C104" t="str">
            <v>01</v>
          </cell>
          <cell r="D104" t="str">
            <v>Codensa S.A</v>
          </cell>
          <cell r="E104" t="str">
            <v>Codensa S.A</v>
          </cell>
          <cell r="F104" t="str">
            <v>Servicios Públicos</v>
          </cell>
          <cell r="G104" t="str">
            <v>Serv. Pub.</v>
          </cell>
          <cell r="H104" t="str">
            <v>SP</v>
          </cell>
          <cell r="I104" t="str">
            <v>SERVICIOS PUBLICOS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3</v>
          </cell>
          <cell r="Q104" t="str">
            <v>NT</v>
          </cell>
          <cell r="R104" t="str">
            <v>NT</v>
          </cell>
        </row>
        <row r="105">
          <cell r="B105" t="str">
            <v>703</v>
          </cell>
          <cell r="C105" t="str">
            <v>01</v>
          </cell>
          <cell r="D105" t="str">
            <v>Colombia Movil S.A. ESP</v>
          </cell>
          <cell r="E105" t="str">
            <v>Colombia Movil S.A. ESP</v>
          </cell>
          <cell r="F105" t="str">
            <v>Servicios Públicos</v>
          </cell>
          <cell r="G105" t="str">
            <v>Serv. Pub.</v>
          </cell>
          <cell r="H105" t="str">
            <v>SP</v>
          </cell>
          <cell r="I105" t="str">
            <v>SERVICIOS PUBLICOS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4</v>
          </cell>
          <cell r="Q105" t="str">
            <v>NT</v>
          </cell>
          <cell r="R105" t="str">
            <v>NT</v>
          </cell>
        </row>
        <row r="106">
          <cell r="B106" t="str">
            <v>704</v>
          </cell>
          <cell r="C106" t="str">
            <v>01</v>
          </cell>
          <cell r="D106" t="str">
            <v>Colvatel S.A. ESP</v>
          </cell>
          <cell r="E106" t="str">
            <v>Colvatel S.A. ESP</v>
          </cell>
          <cell r="F106" t="str">
            <v>Servicios Públicos</v>
          </cell>
          <cell r="G106" t="str">
            <v>Serv. Pub.</v>
          </cell>
          <cell r="H106" t="str">
            <v>SP</v>
          </cell>
          <cell r="I106" t="str">
            <v>SERVICIOS PUBLICOS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5</v>
          </cell>
          <cell r="Q106" t="str">
            <v>NT</v>
          </cell>
          <cell r="R106" t="str">
            <v>NT</v>
          </cell>
        </row>
        <row r="107">
          <cell r="B107" t="str">
            <v>705</v>
          </cell>
          <cell r="C107" t="str">
            <v>01</v>
          </cell>
          <cell r="D107" t="str">
            <v>Emgesa S.A.</v>
          </cell>
          <cell r="E107" t="str">
            <v>Emgesa S.A.</v>
          </cell>
          <cell r="F107" t="str">
            <v>Servicios Públicos</v>
          </cell>
          <cell r="G107" t="str">
            <v>Serv. Pub.</v>
          </cell>
          <cell r="H107" t="str">
            <v>SP</v>
          </cell>
          <cell r="I107" t="str">
            <v>SERVICIOS PUBLICOS</v>
          </cell>
          <cell r="J107">
            <v>0</v>
          </cell>
          <cell r="K107">
            <v>0</v>
          </cell>
          <cell r="L107">
            <v>0</v>
          </cell>
          <cell r="M107">
            <v>0</v>
          </cell>
          <cell r="N107">
            <v>0</v>
          </cell>
          <cell r="O107">
            <v>0</v>
          </cell>
          <cell r="P107">
            <v>6</v>
          </cell>
          <cell r="Q107" t="str">
            <v>NT</v>
          </cell>
          <cell r="R107" t="str">
            <v>NT</v>
          </cell>
        </row>
        <row r="108">
          <cell r="B108" t="str">
            <v>708</v>
          </cell>
          <cell r="C108" t="str">
            <v>01</v>
          </cell>
          <cell r="D108" t="str">
            <v>Empresa de Telecomunicaciones de Bogotá S.A.</v>
          </cell>
          <cell r="E108" t="str">
            <v>Empresa de Telecomunicaciones de Bogotá S.A.</v>
          </cell>
          <cell r="F108" t="str">
            <v>Servicios Públicos</v>
          </cell>
          <cell r="G108" t="str">
            <v>Serv. Pub.</v>
          </cell>
          <cell r="H108" t="str">
            <v>SP</v>
          </cell>
          <cell r="I108" t="str">
            <v>HABITAT</v>
          </cell>
          <cell r="J108">
            <v>0</v>
          </cell>
          <cell r="K108">
            <v>0</v>
          </cell>
          <cell r="L108">
            <v>0</v>
          </cell>
          <cell r="M108">
            <v>0</v>
          </cell>
          <cell r="N108">
            <v>0</v>
          </cell>
          <cell r="O108">
            <v>0</v>
          </cell>
          <cell r="P108">
            <v>7</v>
          </cell>
          <cell r="Q108" t="str">
            <v>NT</v>
          </cell>
          <cell r="R108" t="str">
            <v>NT</v>
          </cell>
        </row>
        <row r="109">
          <cell r="B109" t="str">
            <v>710</v>
          </cell>
          <cell r="C109" t="str">
            <v>01</v>
          </cell>
          <cell r="D109" t="str">
            <v>Empresa de Energía de Bogotá</v>
          </cell>
          <cell r="E109" t="str">
            <v>Empresa de Energía de Bogotá</v>
          </cell>
          <cell r="F109" t="str">
            <v>Servicios Públicos</v>
          </cell>
          <cell r="G109" t="str">
            <v>Serv. Pub.</v>
          </cell>
          <cell r="H109" t="str">
            <v>SP</v>
          </cell>
          <cell r="I109" t="str">
            <v>HABITAT</v>
          </cell>
          <cell r="J109">
            <v>0</v>
          </cell>
          <cell r="K109">
            <v>0</v>
          </cell>
          <cell r="L109">
            <v>0</v>
          </cell>
          <cell r="M109">
            <v>0</v>
          </cell>
          <cell r="N109">
            <v>0</v>
          </cell>
          <cell r="O109">
            <v>0</v>
          </cell>
          <cell r="P109">
            <v>8</v>
          </cell>
          <cell r="Q109" t="str">
            <v>NT</v>
          </cell>
          <cell r="R109" t="str">
            <v>NT</v>
          </cell>
        </row>
        <row r="110">
          <cell r="B110" t="str">
            <v>712</v>
          </cell>
          <cell r="C110" t="str">
            <v>01</v>
          </cell>
          <cell r="D110" t="str">
            <v>Gas Natural S.A. ESP</v>
          </cell>
          <cell r="E110" t="str">
            <v>Gas Natural S.A. ESP</v>
          </cell>
          <cell r="F110" t="str">
            <v>Servicios Públicos</v>
          </cell>
          <cell r="G110" t="str">
            <v>Serv. Pub.</v>
          </cell>
          <cell r="H110" t="str">
            <v>SP</v>
          </cell>
          <cell r="I110" t="str">
            <v>SERVICIOS PUBLICOS</v>
          </cell>
          <cell r="J110">
            <v>0</v>
          </cell>
          <cell r="K110">
            <v>0</v>
          </cell>
          <cell r="L110">
            <v>0</v>
          </cell>
          <cell r="M110">
            <v>0</v>
          </cell>
          <cell r="N110">
            <v>0</v>
          </cell>
          <cell r="O110">
            <v>0</v>
          </cell>
          <cell r="P110">
            <v>9</v>
          </cell>
          <cell r="Q110" t="str">
            <v>NT</v>
          </cell>
          <cell r="R110" t="str">
            <v>NT</v>
          </cell>
        </row>
        <row r="111">
          <cell r="B111" t="str">
            <v>718</v>
          </cell>
          <cell r="C111" t="str">
            <v>01</v>
          </cell>
          <cell r="D111" t="str">
            <v>TGI S.A. ESP</v>
          </cell>
          <cell r="E111" t="str">
            <v>TGI S.A. ESP</v>
          </cell>
          <cell r="F111" t="str">
            <v>Servicios Públicos</v>
          </cell>
          <cell r="G111" t="str">
            <v>Serv. Pub.</v>
          </cell>
          <cell r="H111" t="str">
            <v>SP</v>
          </cell>
          <cell r="I111" t="str">
            <v>SERVICIOS PUBLICOS</v>
          </cell>
          <cell r="J111">
            <v>0</v>
          </cell>
          <cell r="K111">
            <v>0</v>
          </cell>
          <cell r="L111">
            <v>0</v>
          </cell>
          <cell r="M111">
            <v>0</v>
          </cell>
          <cell r="N111">
            <v>0</v>
          </cell>
          <cell r="O111">
            <v>0</v>
          </cell>
          <cell r="P111">
            <v>10</v>
          </cell>
          <cell r="Q111" t="str">
            <v>NT</v>
          </cell>
          <cell r="R111" t="str">
            <v>NT</v>
          </cell>
        </row>
        <row r="112">
          <cell r="B112" t="str">
            <v>720</v>
          </cell>
          <cell r="C112" t="str">
            <v>01</v>
          </cell>
          <cell r="D112" t="str">
            <v>EEC ESP</v>
          </cell>
          <cell r="E112" t="str">
            <v>EEC ESP</v>
          </cell>
          <cell r="F112" t="str">
            <v>Servicios Públicos</v>
          </cell>
          <cell r="G112" t="str">
            <v>Serv. Pub.</v>
          </cell>
          <cell r="H112" t="str">
            <v>SP</v>
          </cell>
          <cell r="I112" t="str">
            <v>SERVICIOS PUBLICOS</v>
          </cell>
          <cell r="J112">
            <v>0</v>
          </cell>
          <cell r="K112">
            <v>0</v>
          </cell>
          <cell r="L112">
            <v>0</v>
          </cell>
          <cell r="M112">
            <v>0</v>
          </cell>
          <cell r="N112">
            <v>0</v>
          </cell>
          <cell r="O112">
            <v>0</v>
          </cell>
          <cell r="P112">
            <v>11</v>
          </cell>
          <cell r="Q112" t="str">
            <v>NT</v>
          </cell>
          <cell r="R112" t="str">
            <v>NT</v>
          </cell>
        </row>
        <row r="113">
          <cell r="B113" t="str">
            <v>721</v>
          </cell>
          <cell r="C113" t="str">
            <v>01</v>
          </cell>
          <cell r="D113" t="str">
            <v>Caudales de Colombia S.A. ESP</v>
          </cell>
          <cell r="E113" t="str">
            <v>Caudales de Colombia S.A. ESP</v>
          </cell>
          <cell r="F113" t="str">
            <v>Servicios Públicos</v>
          </cell>
          <cell r="G113" t="str">
            <v>Serv. Pub.</v>
          </cell>
          <cell r="H113" t="str">
            <v>SP</v>
          </cell>
          <cell r="I113" t="str">
            <v>SERVICIOS PUBLICOS</v>
          </cell>
          <cell r="J113">
            <v>0</v>
          </cell>
          <cell r="K113">
            <v>0</v>
          </cell>
          <cell r="L113">
            <v>0</v>
          </cell>
          <cell r="M113">
            <v>0</v>
          </cell>
          <cell r="N113">
            <v>0</v>
          </cell>
          <cell r="O113">
            <v>0</v>
          </cell>
          <cell r="P113">
            <v>12</v>
          </cell>
          <cell r="Q113" t="str">
            <v>NT</v>
          </cell>
          <cell r="R113" t="str">
            <v>NT</v>
          </cell>
        </row>
        <row r="114">
          <cell r="B114" t="str">
            <v>722</v>
          </cell>
          <cell r="C114" t="str">
            <v>01</v>
          </cell>
          <cell r="D114" t="str">
            <v>REP Perú Transmisión de Electricidad</v>
          </cell>
          <cell r="E114" t="str">
            <v>REP Perú Transmisión de Electricidad</v>
          </cell>
          <cell r="F114" t="str">
            <v>Servicios Públicos</v>
          </cell>
          <cell r="G114" t="str">
            <v>Serv. Pub.</v>
          </cell>
          <cell r="H114" t="str">
            <v>SP</v>
          </cell>
          <cell r="I114" t="str">
            <v>SERVICIOS PUBLICOS</v>
          </cell>
          <cell r="J114">
            <v>0</v>
          </cell>
          <cell r="K114">
            <v>0</v>
          </cell>
          <cell r="L114">
            <v>0</v>
          </cell>
          <cell r="M114">
            <v>0</v>
          </cell>
          <cell r="N114">
            <v>0</v>
          </cell>
          <cell r="O114">
            <v>0</v>
          </cell>
          <cell r="P114">
            <v>13</v>
          </cell>
          <cell r="Q114" t="str">
            <v>NT</v>
          </cell>
          <cell r="R114" t="str">
            <v>NT</v>
          </cell>
        </row>
        <row r="115">
          <cell r="B115" t="str">
            <v>723</v>
          </cell>
          <cell r="C115" t="str">
            <v>01</v>
          </cell>
          <cell r="D115" t="str">
            <v>CTM Perú Transmisión de Electricidad</v>
          </cell>
          <cell r="E115" t="str">
            <v>CTM Perú Transmisión de Electricidad</v>
          </cell>
          <cell r="F115" t="str">
            <v>Servicios Públicos</v>
          </cell>
          <cell r="G115" t="str">
            <v>Serv. Pub.</v>
          </cell>
          <cell r="H115" t="str">
            <v>SP</v>
          </cell>
          <cell r="I115" t="str">
            <v>SERVICIOS PUBLICOS</v>
          </cell>
          <cell r="J115">
            <v>0</v>
          </cell>
          <cell r="K115">
            <v>0</v>
          </cell>
          <cell r="L115">
            <v>0</v>
          </cell>
          <cell r="M115">
            <v>0</v>
          </cell>
          <cell r="N115">
            <v>0</v>
          </cell>
          <cell r="O115">
            <v>0</v>
          </cell>
          <cell r="P115">
            <v>14</v>
          </cell>
          <cell r="Q115" t="str">
            <v>NT</v>
          </cell>
          <cell r="R115" t="str">
            <v>NT</v>
          </cell>
        </row>
        <row r="116">
          <cell r="B116" t="str">
            <v>724</v>
          </cell>
          <cell r="C116" t="str">
            <v>01</v>
          </cell>
          <cell r="D116" t="str">
            <v xml:space="preserve">Electrificadora del Meta </v>
          </cell>
          <cell r="E116" t="str">
            <v xml:space="preserve">Electrificadora del Meta </v>
          </cell>
          <cell r="F116" t="str">
            <v>Servicios Públicos</v>
          </cell>
          <cell r="G116" t="str">
            <v>Serv. Pub.</v>
          </cell>
          <cell r="H116" t="str">
            <v>SP</v>
          </cell>
          <cell r="I116" t="str">
            <v>SERVICIOS PUBLICOS</v>
          </cell>
          <cell r="J116">
            <v>0</v>
          </cell>
          <cell r="K116">
            <v>0</v>
          </cell>
          <cell r="L116">
            <v>0</v>
          </cell>
          <cell r="M116">
            <v>0</v>
          </cell>
          <cell r="N116">
            <v>0</v>
          </cell>
          <cell r="O116">
            <v>0</v>
          </cell>
          <cell r="P116">
            <v>15</v>
          </cell>
          <cell r="Q116" t="str">
            <v>NT</v>
          </cell>
          <cell r="R116" t="str">
            <v>NT</v>
          </cell>
        </row>
        <row r="117">
          <cell r="B117" t="str">
            <v>725</v>
          </cell>
          <cell r="C117" t="str">
            <v>01</v>
          </cell>
          <cell r="D117" t="str">
            <v>Contugas - Perú Distribuidora de Gas</v>
          </cell>
          <cell r="E117" t="str">
            <v>Contugas - Perú Distribuidora de Gas</v>
          </cell>
          <cell r="F117" t="str">
            <v>Servicios Públicos</v>
          </cell>
          <cell r="G117" t="str">
            <v>Serv. Pub.</v>
          </cell>
          <cell r="H117" t="str">
            <v>SP</v>
          </cell>
          <cell r="I117" t="str">
            <v>SERVICIOS PUBLICOS</v>
          </cell>
          <cell r="J117">
            <v>0</v>
          </cell>
          <cell r="K117">
            <v>0</v>
          </cell>
          <cell r="L117">
            <v>0</v>
          </cell>
          <cell r="M117">
            <v>0</v>
          </cell>
          <cell r="N117">
            <v>0</v>
          </cell>
          <cell r="O117">
            <v>0</v>
          </cell>
          <cell r="P117">
            <v>16</v>
          </cell>
          <cell r="Q117" t="str">
            <v>NT</v>
          </cell>
          <cell r="R117" t="str">
            <v>NT</v>
          </cell>
        </row>
        <row r="118">
          <cell r="B118" t="str">
            <v>726</v>
          </cell>
          <cell r="C118" t="str">
            <v>01</v>
          </cell>
          <cell r="D118" t="str">
            <v xml:space="preserve">CALIDDA - Distribuidora de Gas Perú </v>
          </cell>
          <cell r="E118" t="str">
            <v xml:space="preserve">CALIDDA - Distribuidora de Gas Perú </v>
          </cell>
          <cell r="F118" t="str">
            <v>Servicios Públicos</v>
          </cell>
          <cell r="G118" t="str">
            <v>Serv. Pub.</v>
          </cell>
          <cell r="H118" t="str">
            <v>SP</v>
          </cell>
          <cell r="I118" t="str">
            <v>SERVICIOS PUBLICOS</v>
          </cell>
          <cell r="J118">
            <v>0</v>
          </cell>
          <cell r="K118">
            <v>0</v>
          </cell>
          <cell r="L118">
            <v>0</v>
          </cell>
          <cell r="M118">
            <v>0</v>
          </cell>
          <cell r="N118">
            <v>0</v>
          </cell>
          <cell r="O118">
            <v>0</v>
          </cell>
          <cell r="P118">
            <v>17</v>
          </cell>
          <cell r="Q118" t="str">
            <v>NT</v>
          </cell>
          <cell r="R118" t="str">
            <v>NT</v>
          </cell>
        </row>
        <row r="119">
          <cell r="B119" t="str">
            <v>727</v>
          </cell>
          <cell r="C119" t="str">
            <v>01</v>
          </cell>
          <cell r="D119" t="str">
            <v>Promigas</v>
          </cell>
          <cell r="E119" t="str">
            <v>Promigas</v>
          </cell>
          <cell r="F119" t="str">
            <v>Servicios Públicos</v>
          </cell>
          <cell r="G119" t="str">
            <v>Serv. Pub.</v>
          </cell>
          <cell r="H119" t="str">
            <v>SP</v>
          </cell>
          <cell r="I119" t="str">
            <v>SERVICIOS PUBLICOS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0</v>
          </cell>
          <cell r="P119">
            <v>18</v>
          </cell>
          <cell r="Q119" t="str">
            <v>NT</v>
          </cell>
          <cell r="R119" t="str">
            <v>NT</v>
          </cell>
        </row>
        <row r="120">
          <cell r="B120" t="str">
            <v>311</v>
          </cell>
          <cell r="C120" t="str">
            <v>01</v>
          </cell>
          <cell r="D120" t="str">
            <v>Terminal de Transporte S.A.</v>
          </cell>
          <cell r="E120" t="str">
            <v>Terminal de Transportes S.A.</v>
          </cell>
          <cell r="F120" t="str">
            <v>movilidad</v>
          </cell>
          <cell r="G120" t="str">
            <v>Establecimiento Públicos</v>
          </cell>
          <cell r="H120" t="str">
            <v>EP</v>
          </cell>
          <cell r="I120" t="str">
            <v>MOVILIDAD</v>
          </cell>
          <cell r="J120">
            <v>0</v>
          </cell>
          <cell r="K120">
            <v>54</v>
          </cell>
          <cell r="L120">
            <v>54</v>
          </cell>
          <cell r="M120">
            <v>0</v>
          </cell>
          <cell r="N120">
            <v>0</v>
          </cell>
          <cell r="O120">
            <v>0</v>
          </cell>
          <cell r="P120">
            <v>19</v>
          </cell>
          <cell r="Q120" t="str">
            <v>NT</v>
          </cell>
          <cell r="R120" t="str">
            <v>NT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3"/>
  <sheetViews>
    <sheetView topLeftCell="A7" workbookViewId="0">
      <selection activeCell="N7" sqref="N7"/>
    </sheetView>
  </sheetViews>
  <sheetFormatPr baseColWidth="10" defaultRowHeight="15" x14ac:dyDescent="0.25"/>
  <cols>
    <col min="3" max="3" width="17" customWidth="1"/>
    <col min="4" max="4" width="40.28515625" customWidth="1"/>
    <col min="5" max="5" width="17.85546875" style="1" bestFit="1" customWidth="1"/>
    <col min="6" max="6" width="5" style="1" bestFit="1" customWidth="1"/>
    <col min="7" max="7" width="16.85546875" style="1" bestFit="1" customWidth="1"/>
    <col min="8" max="8" width="17.85546875" style="1" bestFit="1" customWidth="1"/>
    <col min="9" max="9" width="16.85546875" style="1" bestFit="1" customWidth="1"/>
    <col min="10" max="10" width="17.85546875" style="1" bestFit="1" customWidth="1"/>
    <col min="11" max="11" width="8" style="1" bestFit="1" customWidth="1"/>
    <col min="12" max="12" width="11.42578125" style="1"/>
    <col min="13" max="13" width="17.85546875" style="1" bestFit="1" customWidth="1"/>
    <col min="14" max="14" width="5" style="1" bestFit="1" customWidth="1"/>
    <col min="15" max="15" width="17.85546875" style="1" bestFit="1" customWidth="1"/>
  </cols>
  <sheetData>
    <row r="1" spans="1:15" x14ac:dyDescent="0.25">
      <c r="A1" t="s">
        <v>78</v>
      </c>
      <c r="B1" s="8"/>
      <c r="C1" s="2" t="s">
        <v>80</v>
      </c>
    </row>
    <row r="2" spans="1:15" x14ac:dyDescent="0.25">
      <c r="A2" t="s">
        <v>79</v>
      </c>
      <c r="B2" s="8"/>
      <c r="C2" s="2" t="s">
        <v>78</v>
      </c>
    </row>
    <row r="3" spans="1:15" x14ac:dyDescent="0.25">
      <c r="A3">
        <v>33</v>
      </c>
      <c r="B3" s="8"/>
      <c r="C3" s="2" t="s">
        <v>77</v>
      </c>
    </row>
    <row r="4" spans="1:15" x14ac:dyDescent="0.25">
      <c r="B4" s="8"/>
      <c r="C4" s="12" t="s">
        <v>76</v>
      </c>
    </row>
    <row r="5" spans="1:15" x14ac:dyDescent="0.25">
      <c r="B5" s="8"/>
      <c r="C5" s="11">
        <v>33</v>
      </c>
      <c r="D5" s="10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pans="1:15" x14ac:dyDescent="0.25">
      <c r="B6" s="8"/>
      <c r="C6" t="str">
        <f>MID(17:17,1,1)</f>
        <v>2</v>
      </c>
    </row>
    <row r="7" spans="1:15" x14ac:dyDescent="0.25">
      <c r="B7" s="8"/>
      <c r="C7" s="2"/>
      <c r="D7" t="str">
        <f>MID(C1,FIND("Mes =",C1,1)+5,3)</f>
        <v xml:space="preserve"> 9 </v>
      </c>
      <c r="E7" s="1" t="str">
        <f>MID(C1,FIND("Entidad =",C1,1)+10,3)</f>
        <v>200</v>
      </c>
      <c r="F7" s="1" t="str">
        <f>MID(C1,FIND("Ejecutora =",C1,1)+12,2)</f>
        <v>01</v>
      </c>
      <c r="H7" s="1" t="str">
        <f>VLOOKUP(E7,[1]Hoja1!$B$6:$H$120,7,FALSE)</f>
        <v>EP</v>
      </c>
      <c r="I7" s="1" t="str">
        <f>VLOOKUP(E7,[1]Hoja1!$B$6:$R$120,17,FALSE)</f>
        <v>05.</v>
      </c>
    </row>
    <row r="8" spans="1:15" x14ac:dyDescent="0.25">
      <c r="B8" s="8"/>
      <c r="C8" s="2"/>
      <c r="D8" t="str">
        <f>VLOOKUP(E7,[1]Hoja1!$B$6:$H$120,3,FALSE)</f>
        <v>INSTITUTO PARA LA ECONOMIA SOCIAL-IPES.</v>
      </c>
    </row>
    <row r="9" spans="1:15" x14ac:dyDescent="0.25">
      <c r="B9" s="8"/>
      <c r="C9" s="2"/>
    </row>
    <row r="10" spans="1:15" x14ac:dyDescent="0.25">
      <c r="B10" s="8"/>
      <c r="C10" s="2"/>
    </row>
    <row r="11" spans="1:15" x14ac:dyDescent="0.25">
      <c r="B11" s="8"/>
      <c r="C11" s="2"/>
    </row>
    <row r="12" spans="1:15" ht="101.25" x14ac:dyDescent="0.25">
      <c r="A12" t="s">
        <v>75</v>
      </c>
      <c r="B12" s="7" t="s">
        <v>74</v>
      </c>
      <c r="C12" s="6" t="s">
        <v>73</v>
      </c>
      <c r="D12" s="5" t="s">
        <v>72</v>
      </c>
      <c r="E12" s="4" t="s">
        <v>71</v>
      </c>
      <c r="F12" s="3" t="s">
        <v>70</v>
      </c>
      <c r="G12" s="4" t="s">
        <v>69</v>
      </c>
      <c r="H12" s="3" t="s">
        <v>68</v>
      </c>
      <c r="I12" s="3" t="s">
        <v>67</v>
      </c>
      <c r="J12" s="3" t="s">
        <v>66</v>
      </c>
      <c r="K12" s="3" t="s">
        <v>65</v>
      </c>
      <c r="L12" s="4" t="s">
        <v>64</v>
      </c>
      <c r="M12" s="3" t="s">
        <v>63</v>
      </c>
      <c r="N12" s="4" t="s">
        <v>62</v>
      </c>
      <c r="O12" s="3" t="s">
        <v>61</v>
      </c>
    </row>
    <row r="13" spans="1:15" x14ac:dyDescent="0.25">
      <c r="C13" s="2"/>
    </row>
    <row r="14" spans="1:15" x14ac:dyDescent="0.25">
      <c r="A14" t="s">
        <v>3</v>
      </c>
      <c r="B14" t="s">
        <v>60</v>
      </c>
      <c r="C14" s="2" t="s">
        <v>59</v>
      </c>
      <c r="D14" s="2" t="s">
        <v>58</v>
      </c>
      <c r="E14" s="1">
        <v>49814070000</v>
      </c>
      <c r="F14" s="1">
        <v>0</v>
      </c>
      <c r="G14" s="1">
        <v>2300000000</v>
      </c>
      <c r="H14" s="1">
        <v>52114070000</v>
      </c>
      <c r="I14" s="1">
        <v>2980842445</v>
      </c>
      <c r="J14" s="1">
        <v>24548197372</v>
      </c>
      <c r="K14" s="1">
        <v>47.1</v>
      </c>
      <c r="M14" s="1">
        <v>27565872628</v>
      </c>
      <c r="N14" s="1">
        <v>0</v>
      </c>
      <c r="O14" s="1">
        <v>24548197372</v>
      </c>
    </row>
    <row r="15" spans="1:15" x14ac:dyDescent="0.25">
      <c r="A15" t="s">
        <v>3</v>
      </c>
      <c r="B15" t="s">
        <v>57</v>
      </c>
      <c r="C15" s="2" t="s">
        <v>56</v>
      </c>
      <c r="D15" s="2" t="s">
        <v>55</v>
      </c>
      <c r="E15" s="1">
        <v>6620525000</v>
      </c>
      <c r="F15" s="1">
        <v>0</v>
      </c>
      <c r="G15" s="1">
        <v>2300000000</v>
      </c>
      <c r="H15" s="1">
        <v>8920525000</v>
      </c>
      <c r="I15" s="1">
        <v>424055148</v>
      </c>
      <c r="J15" s="1">
        <v>6180556935</v>
      </c>
      <c r="K15" s="1">
        <v>69.28</v>
      </c>
      <c r="M15" s="1">
        <v>2739968065</v>
      </c>
      <c r="N15" s="1">
        <v>0</v>
      </c>
      <c r="O15" s="1">
        <v>6180556935</v>
      </c>
    </row>
    <row r="16" spans="1:15" x14ac:dyDescent="0.25">
      <c r="A16" t="s">
        <v>3</v>
      </c>
      <c r="B16" t="s">
        <v>54</v>
      </c>
      <c r="C16" s="2" t="s">
        <v>53</v>
      </c>
      <c r="D16" s="2" t="s">
        <v>52</v>
      </c>
      <c r="E16" s="1">
        <v>6620525000</v>
      </c>
      <c r="F16" s="1">
        <v>0</v>
      </c>
      <c r="G16" s="1">
        <v>2300000000</v>
      </c>
      <c r="H16" s="1">
        <v>8920525000</v>
      </c>
      <c r="I16" s="1">
        <v>424055148</v>
      </c>
      <c r="J16" s="1">
        <v>6180556935</v>
      </c>
      <c r="K16" s="1">
        <v>69.28</v>
      </c>
      <c r="M16" s="1">
        <v>2739968065</v>
      </c>
      <c r="N16" s="1">
        <v>0</v>
      </c>
      <c r="O16" s="1">
        <v>6180556935</v>
      </c>
    </row>
    <row r="17" spans="1:15" x14ac:dyDescent="0.25">
      <c r="A17" t="s">
        <v>3</v>
      </c>
      <c r="B17" t="s">
        <v>51</v>
      </c>
      <c r="C17" s="2" t="s">
        <v>50</v>
      </c>
      <c r="D17" s="2" t="s">
        <v>49</v>
      </c>
      <c r="E17" s="1">
        <v>6253125000</v>
      </c>
      <c r="F17" s="1">
        <v>0</v>
      </c>
      <c r="G17" s="1">
        <v>2300000000</v>
      </c>
      <c r="H17" s="1">
        <v>8553125000</v>
      </c>
      <c r="I17" s="1">
        <v>385065689</v>
      </c>
      <c r="J17" s="1">
        <v>5996650829</v>
      </c>
      <c r="K17" s="1">
        <v>70.11</v>
      </c>
      <c r="M17" s="1">
        <v>2556474171</v>
      </c>
      <c r="N17" s="1">
        <v>0</v>
      </c>
      <c r="O17" s="1">
        <v>5996650829</v>
      </c>
    </row>
    <row r="18" spans="1:15" x14ac:dyDescent="0.25">
      <c r="A18" t="s">
        <v>3</v>
      </c>
      <c r="B18" t="s">
        <v>48</v>
      </c>
      <c r="C18" s="2" t="s">
        <v>47</v>
      </c>
      <c r="D18" s="2" t="s">
        <v>46</v>
      </c>
      <c r="E18" s="1">
        <v>5253125000</v>
      </c>
      <c r="F18" s="1">
        <v>0</v>
      </c>
      <c r="G18" s="1">
        <v>0</v>
      </c>
      <c r="H18" s="1">
        <v>5253125000</v>
      </c>
      <c r="I18" s="1">
        <v>385065689</v>
      </c>
      <c r="J18" s="1">
        <v>3496650829</v>
      </c>
      <c r="K18" s="1">
        <v>66.56</v>
      </c>
      <c r="M18" s="1">
        <v>1756474171</v>
      </c>
      <c r="N18" s="1">
        <v>0</v>
      </c>
      <c r="O18" s="1">
        <v>3496650829</v>
      </c>
    </row>
    <row r="19" spans="1:15" x14ac:dyDescent="0.25">
      <c r="A19" t="s">
        <v>3</v>
      </c>
      <c r="B19" t="s">
        <v>45</v>
      </c>
      <c r="C19" s="2" t="s">
        <v>44</v>
      </c>
      <c r="D19" s="2" t="s">
        <v>43</v>
      </c>
      <c r="E19" s="1">
        <v>1000000000</v>
      </c>
      <c r="F19" s="1">
        <v>0</v>
      </c>
      <c r="G19" s="1">
        <v>2300000000</v>
      </c>
      <c r="H19" s="1">
        <v>3300000000</v>
      </c>
      <c r="I19" s="1">
        <v>0</v>
      </c>
      <c r="J19" s="1">
        <v>2500000000</v>
      </c>
      <c r="K19" s="1">
        <v>75.760000000000005</v>
      </c>
      <c r="M19" s="1">
        <v>800000000</v>
      </c>
      <c r="N19" s="1">
        <v>0</v>
      </c>
      <c r="O19" s="1">
        <v>2500000000</v>
      </c>
    </row>
    <row r="20" spans="1:15" x14ac:dyDescent="0.25">
      <c r="A20" t="s">
        <v>3</v>
      </c>
      <c r="B20" t="s">
        <v>42</v>
      </c>
      <c r="C20" s="2" t="s">
        <v>41</v>
      </c>
      <c r="D20" s="2" t="s">
        <v>40</v>
      </c>
      <c r="E20" s="1">
        <v>367400000</v>
      </c>
      <c r="F20" s="1">
        <v>0</v>
      </c>
      <c r="G20" s="1">
        <v>0</v>
      </c>
      <c r="H20" s="1">
        <v>367400000</v>
      </c>
      <c r="I20" s="1">
        <v>38989459</v>
      </c>
      <c r="J20" s="1">
        <v>183906106</v>
      </c>
      <c r="K20" s="1">
        <v>50.06</v>
      </c>
      <c r="M20" s="1">
        <v>183493894</v>
      </c>
      <c r="N20" s="1">
        <v>0</v>
      </c>
      <c r="O20" s="1">
        <v>183906106</v>
      </c>
    </row>
    <row r="21" spans="1:15" x14ac:dyDescent="0.25">
      <c r="A21" t="s">
        <v>3</v>
      </c>
      <c r="B21" t="s">
        <v>39</v>
      </c>
      <c r="C21" s="2" t="s">
        <v>38</v>
      </c>
      <c r="D21" s="2" t="s">
        <v>37</v>
      </c>
      <c r="E21" s="1">
        <v>42241245000</v>
      </c>
      <c r="F21" s="1">
        <v>0</v>
      </c>
      <c r="G21" s="1">
        <v>0</v>
      </c>
      <c r="H21" s="1">
        <v>42241245000</v>
      </c>
      <c r="I21" s="1">
        <v>2528201596</v>
      </c>
      <c r="J21" s="1">
        <v>17232403223</v>
      </c>
      <c r="K21" s="1">
        <v>40.799999999999997</v>
      </c>
      <c r="M21" s="1">
        <v>25008841777</v>
      </c>
      <c r="N21" s="1">
        <v>0</v>
      </c>
      <c r="O21" s="1">
        <v>17232403223</v>
      </c>
    </row>
    <row r="22" spans="1:15" x14ac:dyDescent="0.25">
      <c r="A22" t="s">
        <v>3</v>
      </c>
      <c r="B22" t="s">
        <v>36</v>
      </c>
      <c r="C22" s="2" t="s">
        <v>35</v>
      </c>
      <c r="D22" s="2" t="s">
        <v>34</v>
      </c>
      <c r="E22" s="1">
        <v>42241245000</v>
      </c>
      <c r="F22" s="1">
        <v>0</v>
      </c>
      <c r="G22" s="1">
        <v>0</v>
      </c>
      <c r="H22" s="1">
        <v>42241245000</v>
      </c>
      <c r="I22" s="1">
        <v>2528201596</v>
      </c>
      <c r="J22" s="1">
        <v>17232403223</v>
      </c>
      <c r="K22" s="1">
        <v>40.799999999999997</v>
      </c>
      <c r="M22" s="1">
        <v>25008841777</v>
      </c>
      <c r="N22" s="1">
        <v>0</v>
      </c>
      <c r="O22" s="1">
        <v>17232403223</v>
      </c>
    </row>
    <row r="23" spans="1:15" x14ac:dyDescent="0.25">
      <c r="A23" t="s">
        <v>3</v>
      </c>
      <c r="B23" t="s">
        <v>33</v>
      </c>
      <c r="C23" s="2" t="s">
        <v>32</v>
      </c>
      <c r="D23" s="2" t="s">
        <v>31</v>
      </c>
      <c r="E23" s="1">
        <v>42241245000</v>
      </c>
      <c r="F23" s="1">
        <v>0</v>
      </c>
      <c r="G23" s="1">
        <v>0</v>
      </c>
      <c r="H23" s="1">
        <v>42241245000</v>
      </c>
      <c r="I23" s="1">
        <v>2528201596</v>
      </c>
      <c r="J23" s="1">
        <v>17232403223</v>
      </c>
      <c r="K23" s="1">
        <v>40.799999999999997</v>
      </c>
      <c r="M23" s="1">
        <v>25008841777</v>
      </c>
      <c r="N23" s="1">
        <v>0</v>
      </c>
      <c r="O23" s="1">
        <v>17232403223</v>
      </c>
    </row>
    <row r="24" spans="1:15" x14ac:dyDescent="0.25">
      <c r="A24" t="s">
        <v>3</v>
      </c>
      <c r="B24" t="s">
        <v>30</v>
      </c>
      <c r="C24" s="2" t="s">
        <v>29</v>
      </c>
      <c r="D24" s="2" t="s">
        <v>28</v>
      </c>
      <c r="E24" s="1">
        <v>42241245000</v>
      </c>
      <c r="F24" s="1">
        <v>0</v>
      </c>
      <c r="G24" s="1">
        <v>-183682050</v>
      </c>
      <c r="H24" s="1">
        <v>42057562950</v>
      </c>
      <c r="I24" s="1">
        <v>2528201596</v>
      </c>
      <c r="J24" s="1">
        <v>17232403223</v>
      </c>
      <c r="K24" s="1">
        <v>40.97</v>
      </c>
      <c r="M24" s="1">
        <v>24825159727</v>
      </c>
      <c r="N24" s="1">
        <v>0</v>
      </c>
      <c r="O24" s="1">
        <v>17232403223</v>
      </c>
    </row>
    <row r="25" spans="1:15" x14ac:dyDescent="0.25">
      <c r="A25" t="s">
        <v>3</v>
      </c>
      <c r="B25" t="s">
        <v>27</v>
      </c>
      <c r="C25" s="2" t="s">
        <v>26</v>
      </c>
      <c r="D25" s="2" t="s">
        <v>25</v>
      </c>
      <c r="E25" s="1">
        <v>0</v>
      </c>
      <c r="F25" s="1">
        <v>0</v>
      </c>
      <c r="G25" s="1">
        <v>183682050</v>
      </c>
      <c r="H25" s="1">
        <v>183682050</v>
      </c>
      <c r="I25" s="1">
        <v>0</v>
      </c>
      <c r="J25" s="1">
        <v>0</v>
      </c>
      <c r="K25" s="1">
        <v>0</v>
      </c>
      <c r="M25" s="1">
        <v>183682050</v>
      </c>
      <c r="N25" s="1">
        <v>0</v>
      </c>
      <c r="O25" s="1">
        <v>0</v>
      </c>
    </row>
    <row r="26" spans="1:15" x14ac:dyDescent="0.25">
      <c r="A26" t="s">
        <v>3</v>
      </c>
      <c r="B26" t="s">
        <v>24</v>
      </c>
      <c r="C26" s="2" t="s">
        <v>23</v>
      </c>
      <c r="D26" s="2" t="s">
        <v>22</v>
      </c>
      <c r="E26" s="1">
        <v>0</v>
      </c>
      <c r="F26" s="1">
        <v>0</v>
      </c>
      <c r="G26" s="1">
        <v>183682050</v>
      </c>
      <c r="H26" s="1">
        <v>183682050</v>
      </c>
      <c r="I26" s="1">
        <v>0</v>
      </c>
      <c r="J26" s="1">
        <v>0</v>
      </c>
      <c r="K26" s="1">
        <v>0</v>
      </c>
      <c r="M26" s="1">
        <v>183682050</v>
      </c>
      <c r="N26" s="1">
        <v>0</v>
      </c>
      <c r="O26" s="1">
        <v>0</v>
      </c>
    </row>
    <row r="27" spans="1:15" x14ac:dyDescent="0.25">
      <c r="A27" t="s">
        <v>3</v>
      </c>
      <c r="B27" t="s">
        <v>21</v>
      </c>
      <c r="C27" s="2" t="s">
        <v>20</v>
      </c>
      <c r="D27" s="2" t="s">
        <v>19</v>
      </c>
      <c r="E27" s="1">
        <v>952300000</v>
      </c>
      <c r="F27" s="1">
        <v>0</v>
      </c>
      <c r="G27" s="1">
        <v>0</v>
      </c>
      <c r="H27" s="1">
        <v>952300000</v>
      </c>
      <c r="I27" s="1">
        <v>28585701</v>
      </c>
      <c r="J27" s="1">
        <v>1135237214</v>
      </c>
      <c r="K27" s="1">
        <v>119.21</v>
      </c>
      <c r="M27" s="1">
        <v>-182937214</v>
      </c>
      <c r="N27" s="1">
        <v>0</v>
      </c>
      <c r="O27" s="1">
        <v>1135237214</v>
      </c>
    </row>
    <row r="28" spans="1:15" x14ac:dyDescent="0.25">
      <c r="A28" t="s">
        <v>3</v>
      </c>
      <c r="B28" t="s">
        <v>18</v>
      </c>
      <c r="C28" s="2" t="s">
        <v>17</v>
      </c>
      <c r="D28" s="2" t="s">
        <v>16</v>
      </c>
      <c r="E28" s="1">
        <v>807300000</v>
      </c>
      <c r="F28" s="1">
        <v>0</v>
      </c>
      <c r="G28" s="1">
        <v>0</v>
      </c>
      <c r="H28" s="1">
        <v>807300000</v>
      </c>
      <c r="I28" s="1">
        <v>0</v>
      </c>
      <c r="J28" s="1">
        <v>807300000</v>
      </c>
      <c r="K28" s="1">
        <v>1000</v>
      </c>
      <c r="M28" s="1">
        <v>0</v>
      </c>
      <c r="N28" s="1">
        <v>0</v>
      </c>
      <c r="O28" s="1">
        <v>807300000</v>
      </c>
    </row>
    <row r="29" spans="1:15" x14ac:dyDescent="0.25">
      <c r="A29" t="s">
        <v>3</v>
      </c>
      <c r="B29" t="s">
        <v>15</v>
      </c>
      <c r="C29" s="2" t="s">
        <v>14</v>
      </c>
      <c r="D29" s="2" t="s">
        <v>13</v>
      </c>
      <c r="E29" s="1">
        <v>0</v>
      </c>
      <c r="F29" s="1">
        <v>0</v>
      </c>
      <c r="G29" s="1">
        <v>0</v>
      </c>
      <c r="H29" s="1">
        <v>0</v>
      </c>
      <c r="I29" s="1">
        <v>0</v>
      </c>
      <c r="J29" s="1">
        <v>0</v>
      </c>
      <c r="K29" s="1">
        <v>0</v>
      </c>
      <c r="M29" s="1">
        <v>0</v>
      </c>
      <c r="N29" s="1">
        <v>0</v>
      </c>
      <c r="O29" s="1">
        <v>0</v>
      </c>
    </row>
    <row r="30" spans="1:15" x14ac:dyDescent="0.25">
      <c r="A30" t="s">
        <v>3</v>
      </c>
      <c r="B30" t="s">
        <v>12</v>
      </c>
      <c r="C30" s="2" t="s">
        <v>11</v>
      </c>
      <c r="D30" s="2" t="s">
        <v>10</v>
      </c>
      <c r="E30" s="1">
        <v>807300000</v>
      </c>
      <c r="F30" s="1">
        <v>0</v>
      </c>
      <c r="G30" s="1">
        <v>0</v>
      </c>
      <c r="H30" s="1">
        <v>807300000</v>
      </c>
      <c r="I30" s="1">
        <v>0</v>
      </c>
      <c r="J30" s="1">
        <v>807300000</v>
      </c>
      <c r="K30" s="1">
        <v>1000</v>
      </c>
      <c r="M30" s="1">
        <v>0</v>
      </c>
      <c r="N30" s="1">
        <v>0</v>
      </c>
      <c r="O30" s="1">
        <v>807300000</v>
      </c>
    </row>
    <row r="31" spans="1:15" x14ac:dyDescent="0.25">
      <c r="A31" t="s">
        <v>3</v>
      </c>
      <c r="B31" t="s">
        <v>9</v>
      </c>
      <c r="C31" s="2" t="s">
        <v>8</v>
      </c>
      <c r="D31" s="2" t="s">
        <v>7</v>
      </c>
      <c r="E31" s="1">
        <v>145000000</v>
      </c>
      <c r="F31" s="1">
        <v>0</v>
      </c>
      <c r="G31" s="1">
        <v>0</v>
      </c>
      <c r="H31" s="1">
        <v>145000000</v>
      </c>
      <c r="I31" s="1">
        <v>28585701</v>
      </c>
      <c r="J31" s="1">
        <v>327937214</v>
      </c>
      <c r="K31" s="1">
        <v>226.16</v>
      </c>
      <c r="M31" s="1">
        <v>-182937214</v>
      </c>
      <c r="N31" s="1">
        <v>0</v>
      </c>
      <c r="O31" s="1">
        <v>327937214</v>
      </c>
    </row>
    <row r="32" spans="1:15" x14ac:dyDescent="0.25">
      <c r="A32" t="s">
        <v>3</v>
      </c>
      <c r="B32" t="s">
        <v>6</v>
      </c>
      <c r="C32" s="2" t="s">
        <v>5</v>
      </c>
      <c r="D32" s="2" t="s">
        <v>4</v>
      </c>
      <c r="E32" s="1">
        <v>45000000</v>
      </c>
      <c r="F32" s="1">
        <v>0</v>
      </c>
      <c r="G32" s="1">
        <v>0</v>
      </c>
      <c r="H32" s="1">
        <v>45000000</v>
      </c>
      <c r="I32" s="1">
        <v>10663008</v>
      </c>
      <c r="J32" s="1">
        <v>74974603</v>
      </c>
      <c r="K32" s="1">
        <v>166.61</v>
      </c>
      <c r="M32" s="1">
        <v>-29974603</v>
      </c>
      <c r="N32" s="1">
        <v>0</v>
      </c>
      <c r="O32" s="1">
        <v>74974603</v>
      </c>
    </row>
    <row r="33" spans="1:15" x14ac:dyDescent="0.25">
      <c r="A33" t="s">
        <v>3</v>
      </c>
      <c r="B33" t="s">
        <v>2</v>
      </c>
      <c r="C33" s="2" t="s">
        <v>1</v>
      </c>
      <c r="D33" s="2" t="s">
        <v>0</v>
      </c>
      <c r="E33" s="1">
        <v>100000000</v>
      </c>
      <c r="F33" s="1">
        <v>0</v>
      </c>
      <c r="G33" s="1">
        <v>0</v>
      </c>
      <c r="H33" s="1">
        <v>100000000</v>
      </c>
      <c r="I33" s="1">
        <v>17922693</v>
      </c>
      <c r="J33" s="1">
        <v>252962611</v>
      </c>
      <c r="K33" s="1">
        <v>252.96</v>
      </c>
      <c r="M33" s="1">
        <v>-152962611</v>
      </c>
      <c r="N33" s="1">
        <v>0</v>
      </c>
      <c r="O33" s="1">
        <v>252962611</v>
      </c>
    </row>
  </sheetData>
  <hyperlinks>
    <hyperlink ref="C5" location="Indice!A1" display="Indice"/>
    <hyperlink ref="C4" location="PA_libro!A1" display="INDICE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9"/>
  <sheetViews>
    <sheetView workbookViewId="0">
      <selection activeCell="N7" sqref="N7"/>
    </sheetView>
  </sheetViews>
  <sheetFormatPr baseColWidth="10" defaultRowHeight="15" x14ac:dyDescent="0.25"/>
  <cols>
    <col min="3" max="3" width="17" customWidth="1"/>
    <col min="4" max="4" width="40.28515625" customWidth="1"/>
    <col min="5" max="5" width="20.42578125" style="1" bestFit="1" customWidth="1"/>
    <col min="6" max="6" width="5" style="1" bestFit="1" customWidth="1"/>
    <col min="7" max="7" width="17.85546875" style="1" bestFit="1" customWidth="1"/>
    <col min="8" max="8" width="20.42578125" style="1" bestFit="1" customWidth="1"/>
    <col min="9" max="9" width="18.85546875" style="1" bestFit="1" customWidth="1"/>
    <col min="10" max="10" width="20.42578125" style="1" bestFit="1" customWidth="1"/>
    <col min="11" max="11" width="8" style="1" bestFit="1" customWidth="1"/>
    <col min="12" max="12" width="11.42578125" style="1"/>
    <col min="13" max="13" width="20.42578125" style="1" bestFit="1" customWidth="1"/>
    <col min="14" max="14" width="5" style="1" bestFit="1" customWidth="1"/>
    <col min="15" max="15" width="20.42578125" style="1" bestFit="1" customWidth="1"/>
  </cols>
  <sheetData>
    <row r="1" spans="1:15" x14ac:dyDescent="0.25">
      <c r="A1" t="s">
        <v>201</v>
      </c>
      <c r="B1" s="8"/>
      <c r="C1" s="2" t="s">
        <v>203</v>
      </c>
    </row>
    <row r="2" spans="1:15" x14ac:dyDescent="0.25">
      <c r="A2" t="s">
        <v>202</v>
      </c>
      <c r="B2" s="8"/>
      <c r="C2" s="2" t="s">
        <v>201</v>
      </c>
    </row>
    <row r="3" spans="1:15" x14ac:dyDescent="0.25">
      <c r="A3">
        <v>69</v>
      </c>
      <c r="B3" s="8"/>
      <c r="C3" s="2" t="s">
        <v>200</v>
      </c>
    </row>
    <row r="4" spans="1:15" x14ac:dyDescent="0.25">
      <c r="B4" s="8"/>
      <c r="C4" s="12" t="s">
        <v>76</v>
      </c>
    </row>
    <row r="5" spans="1:15" x14ac:dyDescent="0.25">
      <c r="B5" s="8"/>
      <c r="C5" s="11">
        <v>69</v>
      </c>
      <c r="D5" s="10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pans="1:15" x14ac:dyDescent="0.25">
      <c r="B6" s="8"/>
      <c r="C6" t="str">
        <f>MID(17:17,1,1)</f>
        <v>2</v>
      </c>
    </row>
    <row r="7" spans="1:15" x14ac:dyDescent="0.25">
      <c r="B7" s="8"/>
      <c r="C7" s="2"/>
      <c r="D7" t="str">
        <f>MID(C1,FIND("Mes =",C1,1)+5,3)</f>
        <v xml:space="preserve"> 9 </v>
      </c>
      <c r="E7" s="1" t="str">
        <f>MID(C1,FIND("Entidad =",C1,1)+10,3)</f>
        <v>201</v>
      </c>
      <c r="F7" s="1" t="str">
        <f>MID(C1,FIND("Ejecutora =",C1,1)+12,2)</f>
        <v>01</v>
      </c>
      <c r="H7" s="1" t="str">
        <f>VLOOKUP(E7,[1]Hoja1!$B$6:$H$120,7,FALSE)</f>
        <v>EP</v>
      </c>
      <c r="I7" s="1" t="str">
        <f>VLOOKUP(E7,[1]Hoja1!$B$6:$R$120,17,FALSE)</f>
        <v>08.</v>
      </c>
    </row>
    <row r="8" spans="1:15" x14ac:dyDescent="0.25">
      <c r="B8" s="8"/>
      <c r="C8" s="2"/>
      <c r="D8" t="str">
        <f>VLOOKUP(E7,[1]Hoja1!$B$6:$H$120,3,FALSE)</f>
        <v>FONDO FINANCIERO DISTRITAL DE SALUD - FFDS.</v>
      </c>
    </row>
    <row r="9" spans="1:15" x14ac:dyDescent="0.25">
      <c r="B9" s="8"/>
      <c r="C9" s="2"/>
    </row>
    <row r="10" spans="1:15" x14ac:dyDescent="0.25">
      <c r="B10" s="8"/>
      <c r="C10" s="2"/>
    </row>
    <row r="11" spans="1:15" x14ac:dyDescent="0.25">
      <c r="B11" s="8"/>
      <c r="C11" s="2"/>
    </row>
    <row r="12" spans="1:15" ht="101.25" x14ac:dyDescent="0.25">
      <c r="A12" t="s">
        <v>75</v>
      </c>
      <c r="B12" s="7" t="s">
        <v>74</v>
      </c>
      <c r="C12" s="6" t="s">
        <v>73</v>
      </c>
      <c r="D12" s="5" t="s">
        <v>72</v>
      </c>
      <c r="E12" s="4" t="s">
        <v>71</v>
      </c>
      <c r="F12" s="3" t="s">
        <v>70</v>
      </c>
      <c r="G12" s="4" t="s">
        <v>69</v>
      </c>
      <c r="H12" s="3" t="s">
        <v>68</v>
      </c>
      <c r="I12" s="3" t="s">
        <v>67</v>
      </c>
      <c r="J12" s="3" t="s">
        <v>66</v>
      </c>
      <c r="K12" s="3" t="s">
        <v>65</v>
      </c>
      <c r="L12" s="4" t="s">
        <v>64</v>
      </c>
      <c r="M12" s="3" t="s">
        <v>63</v>
      </c>
      <c r="N12" s="4" t="s">
        <v>62</v>
      </c>
      <c r="O12" s="3" t="s">
        <v>61</v>
      </c>
    </row>
    <row r="13" spans="1:15" x14ac:dyDescent="0.25">
      <c r="C13" s="2"/>
    </row>
    <row r="14" spans="1:15" x14ac:dyDescent="0.25">
      <c r="A14" t="s">
        <v>81</v>
      </c>
      <c r="B14" t="s">
        <v>60</v>
      </c>
      <c r="C14" s="2" t="s">
        <v>59</v>
      </c>
      <c r="D14" s="2" t="s">
        <v>58</v>
      </c>
      <c r="E14" s="1">
        <v>2169813616000</v>
      </c>
      <c r="F14" s="1">
        <v>0</v>
      </c>
      <c r="G14" s="1">
        <v>0</v>
      </c>
      <c r="H14" s="1">
        <v>2169813616000</v>
      </c>
      <c r="I14" s="1">
        <v>125588577434</v>
      </c>
      <c r="J14" s="1">
        <v>1111138900721</v>
      </c>
      <c r="K14" s="1">
        <v>51.21</v>
      </c>
      <c r="M14" s="1">
        <v>1058674715279</v>
      </c>
      <c r="N14" s="1">
        <v>0</v>
      </c>
      <c r="O14" s="1">
        <v>1111138900721</v>
      </c>
    </row>
    <row r="15" spans="1:15" x14ac:dyDescent="0.25">
      <c r="A15" t="s">
        <v>81</v>
      </c>
      <c r="B15" t="s">
        <v>57</v>
      </c>
      <c r="C15" s="2" t="s">
        <v>56</v>
      </c>
      <c r="D15" s="2" t="s">
        <v>55</v>
      </c>
      <c r="E15" s="1">
        <v>187674723000</v>
      </c>
      <c r="F15" s="1">
        <v>0</v>
      </c>
      <c r="G15" s="1">
        <v>0</v>
      </c>
      <c r="H15" s="1">
        <v>187674723000</v>
      </c>
      <c r="I15" s="1">
        <v>21211210200</v>
      </c>
      <c r="J15" s="1">
        <v>157503457921</v>
      </c>
      <c r="K15" s="1">
        <v>83.92</v>
      </c>
      <c r="M15" s="1">
        <v>30171265079</v>
      </c>
      <c r="N15" s="1">
        <v>0</v>
      </c>
      <c r="O15" s="1">
        <v>157503457921</v>
      </c>
    </row>
    <row r="16" spans="1:15" x14ac:dyDescent="0.25">
      <c r="A16" t="s">
        <v>81</v>
      </c>
      <c r="B16" t="s">
        <v>54</v>
      </c>
      <c r="C16" s="2" t="s">
        <v>53</v>
      </c>
      <c r="D16" s="2" t="s">
        <v>52</v>
      </c>
      <c r="E16" s="1">
        <v>187674723000</v>
      </c>
      <c r="F16" s="1">
        <v>0</v>
      </c>
      <c r="G16" s="1">
        <v>0</v>
      </c>
      <c r="H16" s="1">
        <v>187674723000</v>
      </c>
      <c r="I16" s="1">
        <v>21211210200</v>
      </c>
      <c r="J16" s="1">
        <v>157503457921</v>
      </c>
      <c r="K16" s="1">
        <v>83.92</v>
      </c>
      <c r="M16" s="1">
        <v>30171265079</v>
      </c>
      <c r="N16" s="1">
        <v>0</v>
      </c>
      <c r="O16" s="1">
        <v>157503457921</v>
      </c>
    </row>
    <row r="17" spans="1:15" x14ac:dyDescent="0.25">
      <c r="A17" t="s">
        <v>81</v>
      </c>
      <c r="B17" t="s">
        <v>199</v>
      </c>
      <c r="C17" s="2" t="s">
        <v>198</v>
      </c>
      <c r="D17" s="2" t="s">
        <v>197</v>
      </c>
      <c r="E17" s="1">
        <v>2116472000</v>
      </c>
      <c r="F17" s="1">
        <v>0</v>
      </c>
      <c r="G17" s="1">
        <v>0</v>
      </c>
      <c r="H17" s="1">
        <v>2116472000</v>
      </c>
      <c r="I17" s="1">
        <v>142314627</v>
      </c>
      <c r="J17" s="1">
        <v>1322998566</v>
      </c>
      <c r="K17" s="1">
        <v>62.51</v>
      </c>
      <c r="M17" s="1">
        <v>793473434</v>
      </c>
      <c r="N17" s="1">
        <v>0</v>
      </c>
      <c r="O17" s="1">
        <v>1322998566</v>
      </c>
    </row>
    <row r="18" spans="1:15" x14ac:dyDescent="0.25">
      <c r="A18" t="s">
        <v>81</v>
      </c>
      <c r="B18" t="s">
        <v>196</v>
      </c>
      <c r="C18" s="2" t="s">
        <v>195</v>
      </c>
      <c r="D18" s="2" t="s">
        <v>194</v>
      </c>
      <c r="E18" s="1">
        <v>2116472000</v>
      </c>
      <c r="F18" s="1">
        <v>0</v>
      </c>
      <c r="G18" s="1">
        <v>0</v>
      </c>
      <c r="H18" s="1">
        <v>2116472000</v>
      </c>
      <c r="I18" s="1">
        <v>142314627</v>
      </c>
      <c r="J18" s="1">
        <v>1322998566</v>
      </c>
      <c r="K18" s="1">
        <v>62.51</v>
      </c>
      <c r="M18" s="1">
        <v>793473434</v>
      </c>
      <c r="N18" s="1">
        <v>0</v>
      </c>
      <c r="O18" s="1">
        <v>1322998566</v>
      </c>
    </row>
    <row r="19" spans="1:15" x14ac:dyDescent="0.25">
      <c r="A19" t="s">
        <v>81</v>
      </c>
      <c r="B19" t="s">
        <v>51</v>
      </c>
      <c r="C19" s="2" t="s">
        <v>50</v>
      </c>
      <c r="D19" s="2" t="s">
        <v>49</v>
      </c>
      <c r="E19" s="1">
        <v>350000000</v>
      </c>
      <c r="F19" s="1">
        <v>0</v>
      </c>
      <c r="G19" s="1">
        <v>0</v>
      </c>
      <c r="H19" s="1">
        <v>350000000</v>
      </c>
      <c r="I19" s="1">
        <v>12000</v>
      </c>
      <c r="J19" s="1">
        <v>372600</v>
      </c>
      <c r="K19" s="1">
        <v>0.11</v>
      </c>
      <c r="M19" s="1">
        <v>349627400</v>
      </c>
      <c r="N19" s="1">
        <v>0</v>
      </c>
      <c r="O19" s="1">
        <v>372600</v>
      </c>
    </row>
    <row r="20" spans="1:15" x14ac:dyDescent="0.25">
      <c r="A20" t="s">
        <v>81</v>
      </c>
      <c r="B20" t="s">
        <v>45</v>
      </c>
      <c r="C20" s="2" t="s">
        <v>44</v>
      </c>
      <c r="D20" s="2" t="s">
        <v>43</v>
      </c>
      <c r="E20" s="1">
        <v>350000000</v>
      </c>
      <c r="F20" s="1">
        <v>0</v>
      </c>
      <c r="G20" s="1">
        <v>0</v>
      </c>
      <c r="H20" s="1">
        <v>350000000</v>
      </c>
      <c r="I20" s="1">
        <v>12000</v>
      </c>
      <c r="J20" s="1">
        <v>372600</v>
      </c>
      <c r="K20" s="1">
        <v>0.11</v>
      </c>
      <c r="M20" s="1">
        <v>349627400</v>
      </c>
      <c r="N20" s="1">
        <v>0</v>
      </c>
      <c r="O20" s="1">
        <v>372600</v>
      </c>
    </row>
    <row r="21" spans="1:15" x14ac:dyDescent="0.25">
      <c r="A21" t="s">
        <v>81</v>
      </c>
      <c r="B21" t="s">
        <v>193</v>
      </c>
      <c r="C21" s="2" t="s">
        <v>192</v>
      </c>
      <c r="D21" s="2" t="s">
        <v>191</v>
      </c>
      <c r="E21" s="1">
        <v>183708251000</v>
      </c>
      <c r="F21" s="1">
        <v>0</v>
      </c>
      <c r="G21" s="1">
        <v>0</v>
      </c>
      <c r="H21" s="1">
        <v>183708251000</v>
      </c>
      <c r="I21" s="1">
        <v>20985584369</v>
      </c>
      <c r="J21" s="1">
        <v>155334602127</v>
      </c>
      <c r="K21" s="1">
        <v>84.56</v>
      </c>
      <c r="M21" s="1">
        <v>28373648873</v>
      </c>
      <c r="N21" s="1">
        <v>0</v>
      </c>
      <c r="O21" s="1">
        <v>155334602127</v>
      </c>
    </row>
    <row r="22" spans="1:15" x14ac:dyDescent="0.25">
      <c r="A22" t="s">
        <v>81</v>
      </c>
      <c r="B22" t="s">
        <v>190</v>
      </c>
      <c r="C22" s="2" t="s">
        <v>189</v>
      </c>
      <c r="D22" s="2" t="s">
        <v>188</v>
      </c>
      <c r="E22" s="1">
        <v>60516063000</v>
      </c>
      <c r="F22" s="1">
        <v>0</v>
      </c>
      <c r="G22" s="1">
        <v>0</v>
      </c>
      <c r="H22" s="1">
        <v>60516063000</v>
      </c>
      <c r="I22" s="1">
        <v>6234158000</v>
      </c>
      <c r="J22" s="1">
        <v>47079152776</v>
      </c>
      <c r="K22" s="1">
        <v>77.8</v>
      </c>
      <c r="M22" s="1">
        <v>13436910224</v>
      </c>
      <c r="N22" s="1">
        <v>0</v>
      </c>
      <c r="O22" s="1">
        <v>47079152776</v>
      </c>
    </row>
    <row r="23" spans="1:15" x14ac:dyDescent="0.25">
      <c r="A23" t="s">
        <v>81</v>
      </c>
      <c r="B23" t="s">
        <v>187</v>
      </c>
      <c r="C23" s="2" t="s">
        <v>186</v>
      </c>
      <c r="D23" s="2" t="s">
        <v>185</v>
      </c>
      <c r="E23" s="1">
        <v>25954068000</v>
      </c>
      <c r="F23" s="1">
        <v>0</v>
      </c>
      <c r="G23" s="1">
        <v>0</v>
      </c>
      <c r="H23" s="1">
        <v>25954068000</v>
      </c>
      <c r="I23" s="1">
        <v>1683918416</v>
      </c>
      <c r="J23" s="1">
        <v>17916497403</v>
      </c>
      <c r="K23" s="1">
        <v>69.03</v>
      </c>
      <c r="M23" s="1">
        <v>8037570597</v>
      </c>
      <c r="N23" s="1">
        <v>0</v>
      </c>
      <c r="O23" s="1">
        <v>17916497403</v>
      </c>
    </row>
    <row r="24" spans="1:15" x14ac:dyDescent="0.25">
      <c r="A24" t="s">
        <v>81</v>
      </c>
      <c r="B24" t="s">
        <v>184</v>
      </c>
      <c r="C24" s="2" t="s">
        <v>183</v>
      </c>
      <c r="D24" s="2" t="s">
        <v>182</v>
      </c>
      <c r="E24" s="1">
        <v>11614703000</v>
      </c>
      <c r="F24" s="1">
        <v>0</v>
      </c>
      <c r="G24" s="1">
        <v>0</v>
      </c>
      <c r="H24" s="1">
        <v>11614703000</v>
      </c>
      <c r="I24" s="1">
        <v>963652387</v>
      </c>
      <c r="J24" s="1">
        <v>8843707235</v>
      </c>
      <c r="K24" s="1">
        <v>76.14</v>
      </c>
      <c r="M24" s="1">
        <v>2770995765</v>
      </c>
      <c r="N24" s="1">
        <v>0</v>
      </c>
      <c r="O24" s="1">
        <v>8843707235</v>
      </c>
    </row>
    <row r="25" spans="1:15" x14ac:dyDescent="0.25">
      <c r="A25" t="s">
        <v>81</v>
      </c>
      <c r="B25" t="s">
        <v>181</v>
      </c>
      <c r="C25" s="2" t="s">
        <v>180</v>
      </c>
      <c r="D25" s="2" t="s">
        <v>142</v>
      </c>
      <c r="E25" s="1">
        <v>8906439000</v>
      </c>
      <c r="F25" s="1">
        <v>0</v>
      </c>
      <c r="G25" s="1">
        <v>0</v>
      </c>
      <c r="H25" s="1">
        <v>8906439000</v>
      </c>
      <c r="I25" s="1">
        <v>683655032</v>
      </c>
      <c r="J25" s="1">
        <v>6326667748</v>
      </c>
      <c r="K25" s="1">
        <v>71.03</v>
      </c>
      <c r="M25" s="1">
        <v>2579771252</v>
      </c>
      <c r="N25" s="1">
        <v>0</v>
      </c>
      <c r="O25" s="1">
        <v>6326667748</v>
      </c>
    </row>
    <row r="26" spans="1:15" x14ac:dyDescent="0.25">
      <c r="A26" t="s">
        <v>81</v>
      </c>
      <c r="B26" t="s">
        <v>179</v>
      </c>
      <c r="C26" s="2" t="s">
        <v>178</v>
      </c>
      <c r="D26" s="2" t="s">
        <v>177</v>
      </c>
      <c r="E26" s="1">
        <v>2708264000</v>
      </c>
      <c r="F26" s="1">
        <v>0</v>
      </c>
      <c r="G26" s="1">
        <v>0</v>
      </c>
      <c r="H26" s="1">
        <v>2708264000</v>
      </c>
      <c r="I26" s="1">
        <v>279997355</v>
      </c>
      <c r="J26" s="1">
        <v>2517039487</v>
      </c>
      <c r="K26" s="1">
        <v>92.94</v>
      </c>
      <c r="M26" s="1">
        <v>191224513</v>
      </c>
      <c r="N26" s="1">
        <v>0</v>
      </c>
      <c r="O26" s="1">
        <v>2517039487</v>
      </c>
    </row>
    <row r="27" spans="1:15" x14ac:dyDescent="0.25">
      <c r="A27" t="s">
        <v>81</v>
      </c>
      <c r="B27" t="s">
        <v>176</v>
      </c>
      <c r="C27" s="2" t="s">
        <v>175</v>
      </c>
      <c r="D27" s="2" t="s">
        <v>174</v>
      </c>
      <c r="E27" s="1">
        <v>34100009000</v>
      </c>
      <c r="F27" s="1">
        <v>0</v>
      </c>
      <c r="G27" s="1">
        <v>0</v>
      </c>
      <c r="H27" s="1">
        <v>34100009000</v>
      </c>
      <c r="I27" s="1">
        <v>2917252762</v>
      </c>
      <c r="J27" s="1">
        <v>28250154049</v>
      </c>
      <c r="K27" s="1">
        <v>82.85</v>
      </c>
      <c r="M27" s="1">
        <v>5849854951</v>
      </c>
      <c r="N27" s="1">
        <v>0</v>
      </c>
      <c r="O27" s="1">
        <v>28250154049</v>
      </c>
    </row>
    <row r="28" spans="1:15" x14ac:dyDescent="0.25">
      <c r="A28" t="s">
        <v>81</v>
      </c>
      <c r="B28" t="s">
        <v>173</v>
      </c>
      <c r="C28" s="2" t="s">
        <v>172</v>
      </c>
      <c r="D28" s="2" t="s">
        <v>136</v>
      </c>
      <c r="E28" s="1">
        <v>38190601000</v>
      </c>
      <c r="F28" s="1">
        <v>0</v>
      </c>
      <c r="G28" s="1">
        <v>0</v>
      </c>
      <c r="H28" s="1">
        <v>38190601000</v>
      </c>
      <c r="I28" s="1">
        <v>2814679874</v>
      </c>
      <c r="J28" s="1">
        <v>31312234303</v>
      </c>
      <c r="K28" s="1">
        <v>81.99</v>
      </c>
      <c r="M28" s="1">
        <v>6878366697</v>
      </c>
      <c r="N28" s="1">
        <v>0</v>
      </c>
      <c r="O28" s="1">
        <v>31312234303</v>
      </c>
    </row>
    <row r="29" spans="1:15" x14ac:dyDescent="0.25">
      <c r="A29" t="s">
        <v>81</v>
      </c>
      <c r="B29" t="s">
        <v>171</v>
      </c>
      <c r="C29" s="2" t="s">
        <v>170</v>
      </c>
      <c r="D29" s="2" t="s">
        <v>169</v>
      </c>
      <c r="E29" s="1">
        <v>80000000</v>
      </c>
      <c r="F29" s="1">
        <v>0</v>
      </c>
      <c r="G29" s="1">
        <v>0</v>
      </c>
      <c r="H29" s="1">
        <v>80000000</v>
      </c>
      <c r="I29" s="1">
        <v>40697900</v>
      </c>
      <c r="J29" s="1">
        <v>125425038</v>
      </c>
      <c r="K29" s="1">
        <v>156.78</v>
      </c>
      <c r="M29" s="1">
        <v>-45425038</v>
      </c>
      <c r="N29" s="1">
        <v>0</v>
      </c>
      <c r="O29" s="1">
        <v>125425038</v>
      </c>
    </row>
    <row r="30" spans="1:15" x14ac:dyDescent="0.25">
      <c r="A30" t="s">
        <v>81</v>
      </c>
      <c r="B30" t="s">
        <v>168</v>
      </c>
      <c r="C30" s="2" t="s">
        <v>167</v>
      </c>
      <c r="D30" s="2" t="s">
        <v>166</v>
      </c>
      <c r="E30" s="1">
        <v>38110601000</v>
      </c>
      <c r="F30" s="1">
        <v>0</v>
      </c>
      <c r="G30" s="1">
        <v>0</v>
      </c>
      <c r="H30" s="1">
        <v>38110601000</v>
      </c>
      <c r="I30" s="1">
        <v>2773981974</v>
      </c>
      <c r="J30" s="1">
        <v>31186809265</v>
      </c>
      <c r="K30" s="1">
        <v>81.83</v>
      </c>
      <c r="M30" s="1">
        <v>6923791735</v>
      </c>
      <c r="N30" s="1">
        <v>0</v>
      </c>
      <c r="O30" s="1">
        <v>31186809265</v>
      </c>
    </row>
    <row r="31" spans="1:15" x14ac:dyDescent="0.25">
      <c r="A31" t="s">
        <v>81</v>
      </c>
      <c r="B31" t="s">
        <v>165</v>
      </c>
      <c r="C31" s="2" t="s">
        <v>164</v>
      </c>
      <c r="D31" s="2" t="s">
        <v>163</v>
      </c>
      <c r="E31" s="1">
        <v>8727650000</v>
      </c>
      <c r="F31" s="1">
        <v>0</v>
      </c>
      <c r="G31" s="1">
        <v>0</v>
      </c>
      <c r="H31" s="1">
        <v>8727650000</v>
      </c>
      <c r="I31" s="1">
        <v>693495493</v>
      </c>
      <c r="J31" s="1">
        <v>7796702313</v>
      </c>
      <c r="K31" s="1">
        <v>89.33</v>
      </c>
      <c r="M31" s="1">
        <v>930947687</v>
      </c>
      <c r="N31" s="1">
        <v>0</v>
      </c>
      <c r="O31" s="1">
        <v>7796702313</v>
      </c>
    </row>
    <row r="32" spans="1:15" x14ac:dyDescent="0.25">
      <c r="A32" t="s">
        <v>81</v>
      </c>
      <c r="B32" t="s">
        <v>162</v>
      </c>
      <c r="C32" s="2" t="s">
        <v>161</v>
      </c>
      <c r="D32" s="2" t="s">
        <v>160</v>
      </c>
      <c r="E32" s="1">
        <v>29382951000</v>
      </c>
      <c r="F32" s="1">
        <v>0</v>
      </c>
      <c r="G32" s="1">
        <v>0</v>
      </c>
      <c r="H32" s="1">
        <v>29382951000</v>
      </c>
      <c r="I32" s="1">
        <v>2080486481</v>
      </c>
      <c r="J32" s="1">
        <v>23390106952</v>
      </c>
      <c r="K32" s="1">
        <v>79.599999999999994</v>
      </c>
      <c r="M32" s="1">
        <v>5992844048</v>
      </c>
      <c r="N32" s="1">
        <v>0</v>
      </c>
      <c r="O32" s="1">
        <v>23390106952</v>
      </c>
    </row>
    <row r="33" spans="1:15" x14ac:dyDescent="0.25">
      <c r="A33" t="s">
        <v>81</v>
      </c>
      <c r="B33" t="s">
        <v>159</v>
      </c>
      <c r="C33" s="2" t="s">
        <v>158</v>
      </c>
      <c r="D33" s="2" t="s">
        <v>157</v>
      </c>
      <c r="E33" s="1">
        <v>12376807000</v>
      </c>
      <c r="F33" s="1">
        <v>0</v>
      </c>
      <c r="G33" s="1">
        <v>0</v>
      </c>
      <c r="H33" s="1">
        <v>12376807000</v>
      </c>
      <c r="I33" s="1">
        <v>6168102285</v>
      </c>
      <c r="J33" s="1">
        <v>20444019285</v>
      </c>
      <c r="K33" s="1">
        <v>165.18</v>
      </c>
      <c r="M33" s="1">
        <v>-8067212285</v>
      </c>
      <c r="N33" s="1">
        <v>0</v>
      </c>
      <c r="O33" s="1">
        <v>20444019285</v>
      </c>
    </row>
    <row r="34" spans="1:15" x14ac:dyDescent="0.25">
      <c r="A34" t="s">
        <v>81</v>
      </c>
      <c r="B34" t="s">
        <v>156</v>
      </c>
      <c r="C34" s="2" t="s">
        <v>155</v>
      </c>
      <c r="D34" s="2" t="s">
        <v>154</v>
      </c>
      <c r="E34" s="1">
        <v>5800066000</v>
      </c>
      <c r="F34" s="1">
        <v>0</v>
      </c>
      <c r="G34" s="1">
        <v>0</v>
      </c>
      <c r="H34" s="1">
        <v>5800066000</v>
      </c>
      <c r="I34" s="1">
        <v>178598000</v>
      </c>
      <c r="J34" s="1">
        <v>1439810000</v>
      </c>
      <c r="K34" s="1">
        <v>24.82</v>
      </c>
      <c r="M34" s="1">
        <v>4360256000</v>
      </c>
      <c r="N34" s="1">
        <v>0</v>
      </c>
      <c r="O34" s="1">
        <v>1439810000</v>
      </c>
    </row>
    <row r="35" spans="1:15" x14ac:dyDescent="0.25">
      <c r="A35" t="s">
        <v>81</v>
      </c>
      <c r="B35" t="s">
        <v>153</v>
      </c>
      <c r="C35" s="2" t="s">
        <v>152</v>
      </c>
      <c r="D35" s="2" t="s">
        <v>151</v>
      </c>
      <c r="E35" s="1">
        <v>6576741000</v>
      </c>
      <c r="F35" s="1">
        <v>0</v>
      </c>
      <c r="G35" s="1">
        <v>0</v>
      </c>
      <c r="H35" s="1">
        <v>6576741000</v>
      </c>
      <c r="I35" s="1">
        <v>5989504285</v>
      </c>
      <c r="J35" s="1">
        <v>19004209285</v>
      </c>
      <c r="K35" s="1">
        <v>288.95999999999998</v>
      </c>
      <c r="M35" s="1">
        <v>-12427468285</v>
      </c>
      <c r="N35" s="1">
        <v>0</v>
      </c>
      <c r="O35" s="1">
        <v>19004209285</v>
      </c>
    </row>
    <row r="36" spans="1:15" x14ac:dyDescent="0.25">
      <c r="A36" t="s">
        <v>81</v>
      </c>
      <c r="B36" t="s">
        <v>150</v>
      </c>
      <c r="C36" s="2" t="s">
        <v>149</v>
      </c>
      <c r="D36" s="2" t="s">
        <v>148</v>
      </c>
      <c r="E36" s="1">
        <v>950000000</v>
      </c>
      <c r="F36" s="1">
        <v>0</v>
      </c>
      <c r="G36" s="1">
        <v>0</v>
      </c>
      <c r="H36" s="1">
        <v>950000000</v>
      </c>
      <c r="I36" s="1">
        <v>203820645</v>
      </c>
      <c r="J36" s="1">
        <v>1488837076</v>
      </c>
      <c r="K36" s="1">
        <v>156.72</v>
      </c>
      <c r="M36" s="1">
        <v>-538837076</v>
      </c>
      <c r="N36" s="1">
        <v>0</v>
      </c>
      <c r="O36" s="1">
        <v>1488837076</v>
      </c>
    </row>
    <row r="37" spans="1:15" x14ac:dyDescent="0.25">
      <c r="A37" t="s">
        <v>81</v>
      </c>
      <c r="B37" t="s">
        <v>147</v>
      </c>
      <c r="C37" s="2" t="s">
        <v>146</v>
      </c>
      <c r="D37" s="2" t="s">
        <v>145</v>
      </c>
      <c r="E37" s="1">
        <v>400000000</v>
      </c>
      <c r="F37" s="1">
        <v>0</v>
      </c>
      <c r="G37" s="1">
        <v>0</v>
      </c>
      <c r="H37" s="1">
        <v>400000000</v>
      </c>
      <c r="I37" s="1">
        <v>62988530</v>
      </c>
      <c r="J37" s="1">
        <v>582772056</v>
      </c>
      <c r="K37" s="1">
        <v>145.69</v>
      </c>
      <c r="M37" s="1">
        <v>-182772056</v>
      </c>
      <c r="N37" s="1">
        <v>0</v>
      </c>
      <c r="O37" s="1">
        <v>582772056</v>
      </c>
    </row>
    <row r="38" spans="1:15" x14ac:dyDescent="0.25">
      <c r="A38" t="s">
        <v>81</v>
      </c>
      <c r="B38" t="s">
        <v>144</v>
      </c>
      <c r="C38" s="2" t="s">
        <v>143</v>
      </c>
      <c r="D38" s="2" t="s">
        <v>142</v>
      </c>
      <c r="E38" s="1">
        <v>400000000</v>
      </c>
      <c r="F38" s="1">
        <v>0</v>
      </c>
      <c r="G38" s="1">
        <v>0</v>
      </c>
      <c r="H38" s="1">
        <v>400000000</v>
      </c>
      <c r="I38" s="1">
        <v>62988530</v>
      </c>
      <c r="J38" s="1">
        <v>582772056</v>
      </c>
      <c r="K38" s="1">
        <v>145.69</v>
      </c>
      <c r="M38" s="1">
        <v>-182772056</v>
      </c>
      <c r="N38" s="1">
        <v>0</v>
      </c>
      <c r="O38" s="1">
        <v>582772056</v>
      </c>
    </row>
    <row r="39" spans="1:15" x14ac:dyDescent="0.25">
      <c r="A39" t="s">
        <v>81</v>
      </c>
      <c r="B39" t="s">
        <v>141</v>
      </c>
      <c r="C39" s="2" t="s">
        <v>140</v>
      </c>
      <c r="D39" s="2" t="s">
        <v>139</v>
      </c>
      <c r="E39" s="1">
        <v>500000000</v>
      </c>
      <c r="F39" s="1">
        <v>0</v>
      </c>
      <c r="G39" s="1">
        <v>0</v>
      </c>
      <c r="H39" s="1">
        <v>500000000</v>
      </c>
      <c r="I39" s="1">
        <v>140832115</v>
      </c>
      <c r="J39" s="1">
        <v>789130673</v>
      </c>
      <c r="K39" s="1">
        <v>157.83000000000001</v>
      </c>
      <c r="M39" s="1">
        <v>-289130673</v>
      </c>
      <c r="N39" s="1">
        <v>0</v>
      </c>
      <c r="O39" s="1">
        <v>789130673</v>
      </c>
    </row>
    <row r="40" spans="1:15" x14ac:dyDescent="0.25">
      <c r="A40" t="s">
        <v>81</v>
      </c>
      <c r="B40" t="s">
        <v>138</v>
      </c>
      <c r="C40" s="2" t="s">
        <v>137</v>
      </c>
      <c r="D40" s="2" t="s">
        <v>136</v>
      </c>
      <c r="E40" s="1">
        <v>50000000</v>
      </c>
      <c r="F40" s="1">
        <v>0</v>
      </c>
      <c r="G40" s="1">
        <v>0</v>
      </c>
      <c r="H40" s="1">
        <v>50000000</v>
      </c>
      <c r="I40" s="1">
        <v>0</v>
      </c>
      <c r="J40" s="1">
        <v>116934347</v>
      </c>
      <c r="K40" s="1">
        <v>233.87</v>
      </c>
      <c r="M40" s="1">
        <v>-66934347</v>
      </c>
      <c r="N40" s="1">
        <v>0</v>
      </c>
      <c r="O40" s="1">
        <v>116934347</v>
      </c>
    </row>
    <row r="41" spans="1:15" x14ac:dyDescent="0.25">
      <c r="A41" t="s">
        <v>81</v>
      </c>
      <c r="B41" t="s">
        <v>135</v>
      </c>
      <c r="C41" s="2" t="s">
        <v>134</v>
      </c>
      <c r="D41" s="2" t="s">
        <v>133</v>
      </c>
      <c r="E41" s="1">
        <v>50000000</v>
      </c>
      <c r="F41" s="1">
        <v>0</v>
      </c>
      <c r="G41" s="1">
        <v>0</v>
      </c>
      <c r="H41" s="1">
        <v>50000000</v>
      </c>
      <c r="I41" s="1">
        <v>0</v>
      </c>
      <c r="J41" s="1">
        <v>116934347</v>
      </c>
      <c r="K41" s="1">
        <v>233.87</v>
      </c>
      <c r="M41" s="1">
        <v>-66934347</v>
      </c>
      <c r="N41" s="1">
        <v>0</v>
      </c>
      <c r="O41" s="1">
        <v>116934347</v>
      </c>
    </row>
    <row r="42" spans="1:15" x14ac:dyDescent="0.25">
      <c r="A42" t="s">
        <v>81</v>
      </c>
      <c r="B42" t="s">
        <v>132</v>
      </c>
      <c r="C42" s="2" t="s">
        <v>131</v>
      </c>
      <c r="D42" s="2" t="s">
        <v>130</v>
      </c>
      <c r="E42" s="1">
        <v>6000000</v>
      </c>
      <c r="F42" s="1">
        <v>0</v>
      </c>
      <c r="G42" s="1">
        <v>0</v>
      </c>
      <c r="H42" s="1">
        <v>6000000</v>
      </c>
      <c r="I42" s="1">
        <v>0</v>
      </c>
      <c r="J42" s="1">
        <v>0</v>
      </c>
      <c r="K42" s="1">
        <v>0</v>
      </c>
      <c r="M42" s="1">
        <v>6000000</v>
      </c>
      <c r="N42" s="1">
        <v>0</v>
      </c>
      <c r="O42" s="1">
        <v>0</v>
      </c>
    </row>
    <row r="43" spans="1:15" x14ac:dyDescent="0.25">
      <c r="A43" t="s">
        <v>81</v>
      </c>
      <c r="B43" t="s">
        <v>42</v>
      </c>
      <c r="C43" s="2" t="s">
        <v>41</v>
      </c>
      <c r="D43" s="2" t="s">
        <v>40</v>
      </c>
      <c r="E43" s="1">
        <v>1500000000</v>
      </c>
      <c r="F43" s="1">
        <v>0</v>
      </c>
      <c r="G43" s="1">
        <v>0</v>
      </c>
      <c r="H43" s="1">
        <v>1500000000</v>
      </c>
      <c r="I43" s="1">
        <v>83299204</v>
      </c>
      <c r="J43" s="1">
        <v>845484628</v>
      </c>
      <c r="K43" s="1">
        <v>56.37</v>
      </c>
      <c r="M43" s="1">
        <v>654515372</v>
      </c>
      <c r="N43" s="1">
        <v>0</v>
      </c>
      <c r="O43" s="1">
        <v>845484628</v>
      </c>
    </row>
    <row r="44" spans="1:15" x14ac:dyDescent="0.25">
      <c r="A44" t="s">
        <v>81</v>
      </c>
      <c r="B44" t="s">
        <v>39</v>
      </c>
      <c r="C44" s="2" t="s">
        <v>38</v>
      </c>
      <c r="D44" s="2" t="s">
        <v>37</v>
      </c>
      <c r="E44" s="1">
        <v>1576876309000</v>
      </c>
      <c r="F44" s="1">
        <v>0</v>
      </c>
      <c r="G44" s="1">
        <v>0</v>
      </c>
      <c r="H44" s="1">
        <v>1576876309000</v>
      </c>
      <c r="I44" s="1">
        <v>99167276969</v>
      </c>
      <c r="J44" s="1">
        <v>879525443339</v>
      </c>
      <c r="K44" s="1">
        <v>55.78</v>
      </c>
      <c r="M44" s="1">
        <v>697350865661</v>
      </c>
      <c r="N44" s="1">
        <v>0</v>
      </c>
      <c r="O44" s="1">
        <v>879525443339</v>
      </c>
    </row>
    <row r="45" spans="1:15" x14ac:dyDescent="0.25">
      <c r="A45" t="s">
        <v>81</v>
      </c>
      <c r="B45" t="s">
        <v>129</v>
      </c>
      <c r="C45" s="2" t="s">
        <v>128</v>
      </c>
      <c r="D45" s="2" t="s">
        <v>127</v>
      </c>
      <c r="E45" s="1">
        <v>523578319000</v>
      </c>
      <c r="F45" s="1">
        <v>0</v>
      </c>
      <c r="G45" s="1">
        <v>0</v>
      </c>
      <c r="H45" s="1">
        <v>523578319000</v>
      </c>
      <c r="I45" s="1">
        <v>25561212566</v>
      </c>
      <c r="J45" s="1">
        <v>358139820797</v>
      </c>
      <c r="K45" s="1">
        <v>68.400000000000006</v>
      </c>
      <c r="M45" s="1">
        <v>165438498203</v>
      </c>
      <c r="N45" s="1">
        <v>0</v>
      </c>
      <c r="O45" s="1">
        <v>358139820797</v>
      </c>
    </row>
    <row r="46" spans="1:15" x14ac:dyDescent="0.25">
      <c r="A46" t="s">
        <v>81</v>
      </c>
      <c r="B46" t="s">
        <v>126</v>
      </c>
      <c r="C46" s="2" t="s">
        <v>125</v>
      </c>
      <c r="D46" s="2" t="s">
        <v>124</v>
      </c>
      <c r="E46" s="1">
        <v>523578319000</v>
      </c>
      <c r="F46" s="1">
        <v>0</v>
      </c>
      <c r="G46" s="1">
        <v>0</v>
      </c>
      <c r="H46" s="1">
        <v>523578319000</v>
      </c>
      <c r="I46" s="1">
        <v>25561212566</v>
      </c>
      <c r="J46" s="1">
        <v>358139820797</v>
      </c>
      <c r="K46" s="1">
        <v>68.400000000000006</v>
      </c>
      <c r="M46" s="1">
        <v>165438498203</v>
      </c>
      <c r="N46" s="1">
        <v>0</v>
      </c>
      <c r="O46" s="1">
        <v>358139820797</v>
      </c>
    </row>
    <row r="47" spans="1:15" x14ac:dyDescent="0.25">
      <c r="A47" t="s">
        <v>81</v>
      </c>
      <c r="B47" t="s">
        <v>123</v>
      </c>
      <c r="C47" s="2" t="s">
        <v>122</v>
      </c>
      <c r="D47" s="2" t="s">
        <v>121</v>
      </c>
      <c r="E47" s="1">
        <v>502244560000</v>
      </c>
      <c r="F47" s="1">
        <v>0</v>
      </c>
      <c r="G47" s="1">
        <v>-55979280</v>
      </c>
      <c r="H47" s="1">
        <v>502188580720</v>
      </c>
      <c r="I47" s="1">
        <v>25408148929</v>
      </c>
      <c r="J47" s="1">
        <v>352312890658</v>
      </c>
      <c r="K47" s="1">
        <v>70.16</v>
      </c>
      <c r="M47" s="1">
        <v>149875690062</v>
      </c>
      <c r="N47" s="1">
        <v>0</v>
      </c>
      <c r="O47" s="1">
        <v>352312890658</v>
      </c>
    </row>
    <row r="48" spans="1:15" x14ac:dyDescent="0.25">
      <c r="A48" t="s">
        <v>81</v>
      </c>
      <c r="B48" t="s">
        <v>120</v>
      </c>
      <c r="C48" s="2" t="s">
        <v>119</v>
      </c>
      <c r="D48" s="2" t="s">
        <v>118</v>
      </c>
      <c r="E48" s="1">
        <v>21333759000</v>
      </c>
      <c r="F48" s="1">
        <v>0</v>
      </c>
      <c r="G48" s="1">
        <v>55979280</v>
      </c>
      <c r="H48" s="1">
        <v>21389738280</v>
      </c>
      <c r="I48" s="1">
        <v>153063637</v>
      </c>
      <c r="J48" s="1">
        <v>5826930139</v>
      </c>
      <c r="K48" s="1">
        <v>27.24</v>
      </c>
      <c r="M48" s="1">
        <v>15562808141</v>
      </c>
      <c r="N48" s="1">
        <v>0</v>
      </c>
      <c r="O48" s="1">
        <v>5826930139</v>
      </c>
    </row>
    <row r="49" spans="1:15" x14ac:dyDescent="0.25">
      <c r="A49" t="s">
        <v>81</v>
      </c>
      <c r="B49" t="s">
        <v>36</v>
      </c>
      <c r="C49" s="2" t="s">
        <v>35</v>
      </c>
      <c r="D49" s="2" t="s">
        <v>34</v>
      </c>
      <c r="E49" s="1">
        <v>1053297990000</v>
      </c>
      <c r="F49" s="1">
        <v>0</v>
      </c>
      <c r="G49" s="1">
        <v>0</v>
      </c>
      <c r="H49" s="1">
        <v>1053297990000</v>
      </c>
      <c r="I49" s="1">
        <v>73606064403</v>
      </c>
      <c r="J49" s="1">
        <v>521385622542</v>
      </c>
      <c r="K49" s="1">
        <v>49.5</v>
      </c>
      <c r="M49" s="1">
        <v>531912367458</v>
      </c>
      <c r="N49" s="1">
        <v>0</v>
      </c>
      <c r="O49" s="1">
        <v>521385622542</v>
      </c>
    </row>
    <row r="50" spans="1:15" x14ac:dyDescent="0.25">
      <c r="A50" t="s">
        <v>81</v>
      </c>
      <c r="B50" t="s">
        <v>33</v>
      </c>
      <c r="C50" s="2" t="s">
        <v>32</v>
      </c>
      <c r="D50" s="2" t="s">
        <v>31</v>
      </c>
      <c r="E50" s="1">
        <v>592306154000</v>
      </c>
      <c r="F50" s="1">
        <v>0</v>
      </c>
      <c r="G50" s="1">
        <v>0</v>
      </c>
      <c r="H50" s="1">
        <v>592306154000</v>
      </c>
      <c r="I50" s="1">
        <v>35095818581</v>
      </c>
      <c r="J50" s="1">
        <v>178574498889</v>
      </c>
      <c r="K50" s="1">
        <v>30.15</v>
      </c>
      <c r="M50" s="1">
        <v>413731655111</v>
      </c>
      <c r="N50" s="1">
        <v>0</v>
      </c>
      <c r="O50" s="1">
        <v>178574498889</v>
      </c>
    </row>
    <row r="51" spans="1:15" x14ac:dyDescent="0.25">
      <c r="A51" t="s">
        <v>81</v>
      </c>
      <c r="B51" t="s">
        <v>30</v>
      </c>
      <c r="C51" s="2" t="s">
        <v>29</v>
      </c>
      <c r="D51" s="2" t="s">
        <v>28</v>
      </c>
      <c r="E51" s="1">
        <v>591706154000</v>
      </c>
      <c r="F51" s="1">
        <v>0</v>
      </c>
      <c r="G51" s="1">
        <v>-309191904</v>
      </c>
      <c r="H51" s="1">
        <v>591396962096</v>
      </c>
      <c r="I51" s="1">
        <v>34987006233</v>
      </c>
      <c r="J51" s="1">
        <v>177935625181</v>
      </c>
      <c r="K51" s="1">
        <v>30.09</v>
      </c>
      <c r="M51" s="1">
        <v>413461336915</v>
      </c>
      <c r="N51" s="1">
        <v>0</v>
      </c>
      <c r="O51" s="1">
        <v>177935625181</v>
      </c>
    </row>
    <row r="52" spans="1:15" x14ac:dyDescent="0.25">
      <c r="A52" t="s">
        <v>81</v>
      </c>
      <c r="B52" t="s">
        <v>27</v>
      </c>
      <c r="C52" s="2" t="s">
        <v>26</v>
      </c>
      <c r="D52" s="2" t="s">
        <v>25</v>
      </c>
      <c r="E52" s="1">
        <v>0</v>
      </c>
      <c r="F52" s="1">
        <v>0</v>
      </c>
      <c r="G52" s="1">
        <v>309191904</v>
      </c>
      <c r="H52" s="1">
        <v>309191904</v>
      </c>
      <c r="I52" s="1">
        <v>0</v>
      </c>
      <c r="J52" s="1">
        <v>0</v>
      </c>
      <c r="K52" s="1">
        <v>0</v>
      </c>
      <c r="M52" s="1">
        <v>309191904</v>
      </c>
      <c r="N52" s="1">
        <v>0</v>
      </c>
      <c r="O52" s="1">
        <v>0</v>
      </c>
    </row>
    <row r="53" spans="1:15" x14ac:dyDescent="0.25">
      <c r="A53" t="s">
        <v>81</v>
      </c>
      <c r="B53" t="s">
        <v>24</v>
      </c>
      <c r="C53" s="2" t="s">
        <v>23</v>
      </c>
      <c r="D53" s="2" t="s">
        <v>22</v>
      </c>
      <c r="E53" s="1">
        <v>0</v>
      </c>
      <c r="F53" s="1">
        <v>0</v>
      </c>
      <c r="G53" s="1">
        <v>309191904</v>
      </c>
      <c r="H53" s="1">
        <v>309191904</v>
      </c>
      <c r="I53" s="1">
        <v>0</v>
      </c>
      <c r="J53" s="1">
        <v>0</v>
      </c>
      <c r="K53" s="1">
        <v>0</v>
      </c>
      <c r="M53" s="1">
        <v>309191904</v>
      </c>
      <c r="N53" s="1">
        <v>0</v>
      </c>
      <c r="O53" s="1">
        <v>0</v>
      </c>
    </row>
    <row r="54" spans="1:15" x14ac:dyDescent="0.25">
      <c r="A54" t="s">
        <v>81</v>
      </c>
      <c r="B54" t="s">
        <v>117</v>
      </c>
      <c r="C54" s="2" t="s">
        <v>116</v>
      </c>
      <c r="D54" s="2" t="s">
        <v>115</v>
      </c>
      <c r="E54" s="1">
        <v>600000000</v>
      </c>
      <c r="F54" s="1">
        <v>0</v>
      </c>
      <c r="G54" s="1">
        <v>0</v>
      </c>
      <c r="H54" s="1">
        <v>600000000</v>
      </c>
      <c r="I54" s="1">
        <v>108812348</v>
      </c>
      <c r="J54" s="1">
        <v>638873708</v>
      </c>
      <c r="K54" s="1">
        <v>106.48</v>
      </c>
      <c r="M54" s="1">
        <v>-38873708</v>
      </c>
      <c r="N54" s="1">
        <v>0</v>
      </c>
      <c r="O54" s="1">
        <v>638873708</v>
      </c>
    </row>
    <row r="55" spans="1:15" x14ac:dyDescent="0.25">
      <c r="A55" t="s">
        <v>81</v>
      </c>
      <c r="B55" t="s">
        <v>114</v>
      </c>
      <c r="C55" s="2" t="s">
        <v>113</v>
      </c>
      <c r="D55" s="2" t="s">
        <v>112</v>
      </c>
      <c r="E55" s="1">
        <v>460991836000</v>
      </c>
      <c r="F55" s="1">
        <v>0</v>
      </c>
      <c r="G55" s="1">
        <v>0</v>
      </c>
      <c r="H55" s="1">
        <v>460991836000</v>
      </c>
      <c r="I55" s="1">
        <v>38510245822</v>
      </c>
      <c r="J55" s="1">
        <v>342811123653</v>
      </c>
      <c r="K55" s="1">
        <v>74.36</v>
      </c>
      <c r="M55" s="1">
        <v>118180712347</v>
      </c>
      <c r="N55" s="1">
        <v>0</v>
      </c>
      <c r="O55" s="1">
        <v>342811123653</v>
      </c>
    </row>
    <row r="56" spans="1:15" x14ac:dyDescent="0.25">
      <c r="A56" t="s">
        <v>81</v>
      </c>
      <c r="B56" t="s">
        <v>111</v>
      </c>
      <c r="C56" s="2" t="s">
        <v>110</v>
      </c>
      <c r="D56" s="2" t="s">
        <v>109</v>
      </c>
      <c r="E56" s="1">
        <v>52998835000</v>
      </c>
      <c r="F56" s="1">
        <v>0</v>
      </c>
      <c r="G56" s="1">
        <v>-31677761908</v>
      </c>
      <c r="H56" s="1">
        <v>21321073092</v>
      </c>
      <c r="I56" s="1">
        <v>1065898051</v>
      </c>
      <c r="J56" s="1">
        <v>18123378937</v>
      </c>
      <c r="K56" s="1">
        <v>850</v>
      </c>
      <c r="M56" s="1">
        <v>3197694155</v>
      </c>
      <c r="N56" s="1">
        <v>0</v>
      </c>
      <c r="O56" s="1">
        <v>18123378937</v>
      </c>
    </row>
    <row r="57" spans="1:15" x14ac:dyDescent="0.25">
      <c r="A57" t="s">
        <v>81</v>
      </c>
      <c r="B57" t="s">
        <v>108</v>
      </c>
      <c r="C57" s="2" t="s">
        <v>107</v>
      </c>
      <c r="D57" s="2" t="s">
        <v>106</v>
      </c>
      <c r="E57" s="1">
        <v>271380488000</v>
      </c>
      <c r="F57" s="1">
        <v>0</v>
      </c>
      <c r="G57" s="1">
        <v>39331116534</v>
      </c>
      <c r="H57" s="1">
        <v>310711604534</v>
      </c>
      <c r="I57" s="1">
        <v>26462928516</v>
      </c>
      <c r="J57" s="1">
        <v>231322818977</v>
      </c>
      <c r="K57" s="1">
        <v>74.45</v>
      </c>
      <c r="M57" s="1">
        <v>79388785557</v>
      </c>
      <c r="N57" s="1">
        <v>0</v>
      </c>
      <c r="O57" s="1">
        <v>231322818977</v>
      </c>
    </row>
    <row r="58" spans="1:15" x14ac:dyDescent="0.25">
      <c r="A58" t="s">
        <v>81</v>
      </c>
      <c r="B58" t="s">
        <v>105</v>
      </c>
      <c r="C58" s="2" t="s">
        <v>104</v>
      </c>
      <c r="D58" s="2" t="s">
        <v>103</v>
      </c>
      <c r="E58" s="1">
        <v>271380488000</v>
      </c>
      <c r="F58" s="1">
        <v>0</v>
      </c>
      <c r="G58" s="1">
        <v>39331116534</v>
      </c>
      <c r="H58" s="1">
        <v>310711604534</v>
      </c>
      <c r="I58" s="1">
        <v>26462928516</v>
      </c>
      <c r="J58" s="1">
        <v>231322818977</v>
      </c>
      <c r="K58" s="1">
        <v>74.45</v>
      </c>
      <c r="M58" s="1">
        <v>79388785557</v>
      </c>
      <c r="N58" s="1">
        <v>0</v>
      </c>
      <c r="O58" s="1">
        <v>231322818977</v>
      </c>
    </row>
    <row r="59" spans="1:15" x14ac:dyDescent="0.25">
      <c r="A59" t="s">
        <v>81</v>
      </c>
      <c r="B59" t="s">
        <v>102</v>
      </c>
      <c r="C59" s="2" t="s">
        <v>101</v>
      </c>
      <c r="D59" s="2" t="s">
        <v>100</v>
      </c>
      <c r="E59" s="1">
        <v>271380488000</v>
      </c>
      <c r="F59" s="1">
        <v>0</v>
      </c>
      <c r="G59" s="1">
        <v>39331116534</v>
      </c>
      <c r="H59" s="1">
        <v>310711604534</v>
      </c>
      <c r="I59" s="1">
        <v>26462928516</v>
      </c>
      <c r="J59" s="1">
        <v>231322818977</v>
      </c>
      <c r="K59" s="1">
        <v>74.45</v>
      </c>
      <c r="M59" s="1">
        <v>79388785557</v>
      </c>
      <c r="N59" s="1">
        <v>0</v>
      </c>
      <c r="O59" s="1">
        <v>231322818977</v>
      </c>
    </row>
    <row r="60" spans="1:15" x14ac:dyDescent="0.25">
      <c r="A60" t="s">
        <v>81</v>
      </c>
      <c r="B60" t="s">
        <v>99</v>
      </c>
      <c r="C60" s="2" t="s">
        <v>98</v>
      </c>
      <c r="D60" s="2" t="s">
        <v>97</v>
      </c>
      <c r="E60" s="1">
        <v>70836994000</v>
      </c>
      <c r="F60" s="1">
        <v>0</v>
      </c>
      <c r="G60" s="1">
        <v>-7833376376</v>
      </c>
      <c r="H60" s="1">
        <v>63003617624</v>
      </c>
      <c r="I60" s="1">
        <v>5226367811</v>
      </c>
      <c r="J60" s="1">
        <v>47324514187</v>
      </c>
      <c r="K60" s="1">
        <v>75.11</v>
      </c>
      <c r="M60" s="1">
        <v>15679103437</v>
      </c>
      <c r="N60" s="1">
        <v>0</v>
      </c>
      <c r="O60" s="1">
        <v>47324514187</v>
      </c>
    </row>
    <row r="61" spans="1:15" x14ac:dyDescent="0.25">
      <c r="A61" t="s">
        <v>81</v>
      </c>
      <c r="B61" t="s">
        <v>96</v>
      </c>
      <c r="C61" s="2" t="s">
        <v>95</v>
      </c>
      <c r="D61" s="2" t="s">
        <v>94</v>
      </c>
      <c r="E61" s="1">
        <v>65775519000</v>
      </c>
      <c r="F61" s="1">
        <v>0</v>
      </c>
      <c r="G61" s="1">
        <v>180021750</v>
      </c>
      <c r="H61" s="1">
        <v>65955540750</v>
      </c>
      <c r="I61" s="1">
        <v>5755051444</v>
      </c>
      <c r="J61" s="1">
        <v>46040411552</v>
      </c>
      <c r="K61" s="1">
        <v>69.81</v>
      </c>
      <c r="M61" s="1">
        <v>19915129198</v>
      </c>
      <c r="N61" s="1">
        <v>0</v>
      </c>
      <c r="O61" s="1">
        <v>46040411552</v>
      </c>
    </row>
    <row r="62" spans="1:15" x14ac:dyDescent="0.25">
      <c r="A62" t="s">
        <v>81</v>
      </c>
      <c r="B62" t="s">
        <v>21</v>
      </c>
      <c r="C62" s="2" t="s">
        <v>20</v>
      </c>
      <c r="D62" s="2" t="s">
        <v>19</v>
      </c>
      <c r="E62" s="1">
        <v>405262584000</v>
      </c>
      <c r="F62" s="1">
        <v>0</v>
      </c>
      <c r="G62" s="1">
        <v>0</v>
      </c>
      <c r="H62" s="1">
        <v>405262584000</v>
      </c>
      <c r="I62" s="1">
        <v>5210090265</v>
      </c>
      <c r="J62" s="1">
        <v>74109999461</v>
      </c>
      <c r="K62" s="1">
        <v>18.29</v>
      </c>
      <c r="M62" s="1">
        <v>331152584539</v>
      </c>
      <c r="N62" s="1">
        <v>0</v>
      </c>
      <c r="O62" s="1">
        <v>74109999461</v>
      </c>
    </row>
    <row r="63" spans="1:15" x14ac:dyDescent="0.25">
      <c r="A63" t="s">
        <v>81</v>
      </c>
      <c r="B63" t="s">
        <v>18</v>
      </c>
      <c r="C63" s="2" t="s">
        <v>17</v>
      </c>
      <c r="D63" s="2" t="s">
        <v>16</v>
      </c>
      <c r="E63" s="1">
        <v>392462584000</v>
      </c>
      <c r="F63" s="1">
        <v>0</v>
      </c>
      <c r="G63" s="1">
        <v>0</v>
      </c>
      <c r="H63" s="1">
        <v>392462584000</v>
      </c>
      <c r="I63" s="1">
        <v>2883112393</v>
      </c>
      <c r="J63" s="1">
        <v>55455989622</v>
      </c>
      <c r="K63" s="1">
        <v>14.13</v>
      </c>
      <c r="M63" s="1">
        <v>337006594378</v>
      </c>
      <c r="N63" s="1">
        <v>0</v>
      </c>
      <c r="O63" s="1">
        <v>55455989622</v>
      </c>
    </row>
    <row r="64" spans="1:15" x14ac:dyDescent="0.25">
      <c r="A64" t="s">
        <v>81</v>
      </c>
      <c r="B64" t="s">
        <v>93</v>
      </c>
      <c r="C64" s="2" t="s">
        <v>92</v>
      </c>
      <c r="D64" s="2" t="s">
        <v>91</v>
      </c>
      <c r="E64" s="1">
        <v>363051783000</v>
      </c>
      <c r="F64" s="1">
        <v>0</v>
      </c>
      <c r="G64" s="1">
        <v>0</v>
      </c>
      <c r="H64" s="1">
        <v>363051783000</v>
      </c>
      <c r="I64" s="1">
        <v>2883112393</v>
      </c>
      <c r="J64" s="1">
        <v>26045189551</v>
      </c>
      <c r="K64" s="1">
        <v>7.17</v>
      </c>
      <c r="M64" s="1">
        <v>337006593449</v>
      </c>
      <c r="N64" s="1">
        <v>0</v>
      </c>
      <c r="O64" s="1">
        <v>26045189551</v>
      </c>
    </row>
    <row r="65" spans="1:15" x14ac:dyDescent="0.25">
      <c r="A65" t="s">
        <v>81</v>
      </c>
      <c r="B65" t="s">
        <v>90</v>
      </c>
      <c r="C65" s="2" t="s">
        <v>89</v>
      </c>
      <c r="D65" s="2" t="s">
        <v>88</v>
      </c>
      <c r="E65" s="1">
        <v>363051783000</v>
      </c>
      <c r="F65" s="1">
        <v>0</v>
      </c>
      <c r="G65" s="1">
        <v>-14837404646</v>
      </c>
      <c r="H65" s="1">
        <v>348214378354</v>
      </c>
      <c r="I65" s="1">
        <v>2883112393</v>
      </c>
      <c r="J65" s="1">
        <v>11207784905</v>
      </c>
      <c r="K65" s="1">
        <v>3.22</v>
      </c>
      <c r="M65" s="1">
        <v>337006593449</v>
      </c>
      <c r="N65" s="1">
        <v>0</v>
      </c>
      <c r="O65" s="1">
        <v>11207784905</v>
      </c>
    </row>
    <row r="66" spans="1:15" x14ac:dyDescent="0.25">
      <c r="A66" t="s">
        <v>81</v>
      </c>
      <c r="B66" t="s">
        <v>87</v>
      </c>
      <c r="C66" s="2" t="s">
        <v>86</v>
      </c>
      <c r="D66" s="2" t="s">
        <v>85</v>
      </c>
      <c r="E66" s="1">
        <v>0</v>
      </c>
      <c r="F66" s="1">
        <v>0</v>
      </c>
      <c r="G66" s="1">
        <v>14837404646</v>
      </c>
      <c r="H66" s="1">
        <v>14837404646</v>
      </c>
      <c r="I66" s="1">
        <v>0</v>
      </c>
      <c r="J66" s="1">
        <v>14837404646</v>
      </c>
      <c r="K66" s="1">
        <v>1000</v>
      </c>
      <c r="M66" s="1">
        <v>0</v>
      </c>
      <c r="N66" s="1">
        <v>0</v>
      </c>
      <c r="O66" s="1">
        <v>14837404646</v>
      </c>
    </row>
    <row r="67" spans="1:15" x14ac:dyDescent="0.25">
      <c r="A67" t="s">
        <v>81</v>
      </c>
      <c r="B67" t="s">
        <v>84</v>
      </c>
      <c r="C67" s="2" t="s">
        <v>83</v>
      </c>
      <c r="D67" s="2" t="s">
        <v>82</v>
      </c>
      <c r="E67" s="1">
        <v>29410801000</v>
      </c>
      <c r="F67" s="1">
        <v>0</v>
      </c>
      <c r="G67" s="1">
        <v>0</v>
      </c>
      <c r="H67" s="1">
        <v>29410801000</v>
      </c>
      <c r="I67" s="1">
        <v>0</v>
      </c>
      <c r="J67" s="1">
        <v>29410800071</v>
      </c>
      <c r="K67" s="1">
        <v>1000</v>
      </c>
      <c r="M67" s="1">
        <v>9290</v>
      </c>
      <c r="N67" s="1">
        <v>0</v>
      </c>
      <c r="O67" s="1">
        <v>29410800071</v>
      </c>
    </row>
    <row r="68" spans="1:15" x14ac:dyDescent="0.25">
      <c r="A68" t="s">
        <v>81</v>
      </c>
      <c r="B68" t="s">
        <v>9</v>
      </c>
      <c r="C68" s="2" t="s">
        <v>8</v>
      </c>
      <c r="D68" s="2" t="s">
        <v>7</v>
      </c>
      <c r="E68" s="1">
        <v>12800000000</v>
      </c>
      <c r="F68" s="1">
        <v>0</v>
      </c>
      <c r="G68" s="1">
        <v>0</v>
      </c>
      <c r="H68" s="1">
        <v>12800000000</v>
      </c>
      <c r="I68" s="1">
        <v>2326977872</v>
      </c>
      <c r="J68" s="1">
        <v>18654009839</v>
      </c>
      <c r="K68" s="1">
        <v>145.72999999999999</v>
      </c>
      <c r="M68" s="1">
        <v>-5854009839</v>
      </c>
      <c r="N68" s="1">
        <v>0</v>
      </c>
      <c r="O68" s="1">
        <v>18654009839</v>
      </c>
    </row>
    <row r="69" spans="1:15" x14ac:dyDescent="0.25">
      <c r="A69" t="s">
        <v>81</v>
      </c>
      <c r="B69" t="s">
        <v>6</v>
      </c>
      <c r="C69" s="2" t="s">
        <v>5</v>
      </c>
      <c r="D69" s="2" t="s">
        <v>4</v>
      </c>
      <c r="E69" s="1">
        <v>12800000000</v>
      </c>
      <c r="F69" s="1">
        <v>0</v>
      </c>
      <c r="G69" s="1">
        <v>0</v>
      </c>
      <c r="H69" s="1">
        <v>12800000000</v>
      </c>
      <c r="I69" s="1">
        <v>2326977872</v>
      </c>
      <c r="J69" s="1">
        <v>18654009839</v>
      </c>
      <c r="K69" s="1">
        <v>145.72999999999999</v>
      </c>
      <c r="M69" s="1">
        <v>-5854009839</v>
      </c>
      <c r="N69" s="1">
        <v>0</v>
      </c>
      <c r="O69" s="1">
        <v>18654009839</v>
      </c>
    </row>
  </sheetData>
  <hyperlinks>
    <hyperlink ref="C5" location="Indice!A1" display="Indice"/>
    <hyperlink ref="C4" location="PA_libro!A1" display="INDICE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4"/>
  <sheetViews>
    <sheetView workbookViewId="0">
      <selection activeCell="N7" sqref="N7"/>
    </sheetView>
  </sheetViews>
  <sheetFormatPr baseColWidth="10" defaultRowHeight="15" x14ac:dyDescent="0.25"/>
  <cols>
    <col min="3" max="3" width="17" customWidth="1"/>
    <col min="4" max="4" width="40.28515625" customWidth="1"/>
    <col min="5" max="5" width="17.85546875" style="1" bestFit="1" customWidth="1"/>
    <col min="6" max="6" width="5" style="1" bestFit="1" customWidth="1"/>
    <col min="7" max="7" width="16.85546875" style="1" bestFit="1" customWidth="1"/>
    <col min="8" max="8" width="17.85546875" style="1" bestFit="1" customWidth="1"/>
    <col min="9" max="9" width="16.85546875" style="1" bestFit="1" customWidth="1"/>
    <col min="10" max="10" width="17.85546875" style="1" bestFit="1" customWidth="1"/>
    <col min="11" max="11" width="8" style="1" bestFit="1" customWidth="1"/>
    <col min="12" max="12" width="11.42578125" style="1"/>
    <col min="13" max="13" width="17.85546875" style="1" bestFit="1" customWidth="1"/>
    <col min="14" max="14" width="5" style="1" bestFit="1" customWidth="1"/>
    <col min="15" max="15" width="17.85546875" style="1" bestFit="1" customWidth="1"/>
  </cols>
  <sheetData>
    <row r="1" spans="1:15" x14ac:dyDescent="0.25">
      <c r="A1" t="s">
        <v>206</v>
      </c>
      <c r="B1" s="8"/>
      <c r="C1" s="2" t="s">
        <v>208</v>
      </c>
    </row>
    <row r="2" spans="1:15" x14ac:dyDescent="0.25">
      <c r="A2" t="s">
        <v>207</v>
      </c>
      <c r="B2" s="8"/>
      <c r="C2" s="2" t="s">
        <v>206</v>
      </c>
    </row>
    <row r="3" spans="1:15" x14ac:dyDescent="0.25">
      <c r="A3">
        <v>24</v>
      </c>
      <c r="B3" s="8"/>
      <c r="C3" s="2" t="s">
        <v>205</v>
      </c>
    </row>
    <row r="4" spans="1:15" x14ac:dyDescent="0.25">
      <c r="B4" s="8"/>
      <c r="C4" s="12" t="s">
        <v>76</v>
      </c>
    </row>
    <row r="5" spans="1:15" x14ac:dyDescent="0.25">
      <c r="B5" s="8"/>
      <c r="C5" s="11">
        <v>24</v>
      </c>
      <c r="D5" s="10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pans="1:15" x14ac:dyDescent="0.25">
      <c r="B6" s="8"/>
      <c r="C6" t="str">
        <f>MID(17:17,1,1)</f>
        <v>2</v>
      </c>
    </row>
    <row r="7" spans="1:15" x14ac:dyDescent="0.25">
      <c r="B7" s="8"/>
      <c r="C7" s="2"/>
      <c r="D7" t="str">
        <f>MID(C1,FIND("Mes =",C1,1)+5,3)</f>
        <v xml:space="preserve"> 9 </v>
      </c>
      <c r="E7" s="1" t="str">
        <f>MID(C1,FIND("Entidad =",C1,1)+10,3)</f>
        <v>203</v>
      </c>
      <c r="F7" s="1" t="str">
        <f>MID(C1,FIND("Ejecutora =",C1,1)+12,2)</f>
        <v>01</v>
      </c>
      <c r="H7" s="1" t="str">
        <f>VLOOKUP(E7,[1]Hoja1!$B$6:$H$120,7,FALSE)</f>
        <v>EP</v>
      </c>
      <c r="I7" s="1" t="str">
        <f>VLOOKUP(E7,[1]Hoja1!$B$6:$R$120,17,FALSE)</f>
        <v>11.</v>
      </c>
    </row>
    <row r="8" spans="1:15" x14ac:dyDescent="0.25">
      <c r="B8" s="8"/>
      <c r="C8" s="2"/>
      <c r="D8" t="str">
        <f>VLOOKUP(E7,[1]Hoja1!$B$6:$H$120,3,FALSE)</f>
        <v>FONDO PARA LA PREVENCION Y ATENCION DE EMERGENCIAS - FOPAE-DPAE..</v>
      </c>
    </row>
    <row r="9" spans="1:15" x14ac:dyDescent="0.25">
      <c r="B9" s="8"/>
      <c r="C9" s="2"/>
    </row>
    <row r="10" spans="1:15" x14ac:dyDescent="0.25">
      <c r="B10" s="8"/>
      <c r="C10" s="2"/>
    </row>
    <row r="11" spans="1:15" x14ac:dyDescent="0.25">
      <c r="B11" s="8"/>
      <c r="C11" s="2"/>
    </row>
    <row r="12" spans="1:15" ht="101.25" x14ac:dyDescent="0.25">
      <c r="A12" t="s">
        <v>75</v>
      </c>
      <c r="B12" s="7" t="s">
        <v>74</v>
      </c>
      <c r="C12" s="6" t="s">
        <v>73</v>
      </c>
      <c r="D12" s="5" t="s">
        <v>72</v>
      </c>
      <c r="E12" s="4" t="s">
        <v>71</v>
      </c>
      <c r="F12" s="3" t="s">
        <v>70</v>
      </c>
      <c r="G12" s="4" t="s">
        <v>69</v>
      </c>
      <c r="H12" s="3" t="s">
        <v>68</v>
      </c>
      <c r="I12" s="3" t="s">
        <v>67</v>
      </c>
      <c r="J12" s="3" t="s">
        <v>66</v>
      </c>
      <c r="K12" s="3" t="s">
        <v>65</v>
      </c>
      <c r="L12" s="4" t="s">
        <v>64</v>
      </c>
      <c r="M12" s="3" t="s">
        <v>63</v>
      </c>
      <c r="N12" s="4" t="s">
        <v>62</v>
      </c>
      <c r="O12" s="3" t="s">
        <v>61</v>
      </c>
    </row>
    <row r="13" spans="1:15" x14ac:dyDescent="0.25">
      <c r="C13" s="2"/>
    </row>
    <row r="14" spans="1:15" x14ac:dyDescent="0.25">
      <c r="A14" t="s">
        <v>204</v>
      </c>
      <c r="B14" t="s">
        <v>60</v>
      </c>
      <c r="C14" s="2" t="s">
        <v>59</v>
      </c>
      <c r="D14" s="2" t="s">
        <v>58</v>
      </c>
      <c r="E14" s="1">
        <v>22180702000</v>
      </c>
      <c r="F14" s="1">
        <v>0</v>
      </c>
      <c r="G14" s="1">
        <v>6795000000</v>
      </c>
      <c r="H14" s="1">
        <v>28975702000</v>
      </c>
      <c r="I14" s="1">
        <v>1583277013</v>
      </c>
      <c r="J14" s="1">
        <v>16350735527</v>
      </c>
      <c r="K14" s="1">
        <v>56.43</v>
      </c>
      <c r="M14" s="1">
        <v>12624966473</v>
      </c>
      <c r="N14" s="1">
        <v>0</v>
      </c>
      <c r="O14" s="1">
        <v>16350735527</v>
      </c>
    </row>
    <row r="15" spans="1:15" x14ac:dyDescent="0.25">
      <c r="A15" t="s">
        <v>204</v>
      </c>
      <c r="B15" t="s">
        <v>57</v>
      </c>
      <c r="C15" s="2" t="s">
        <v>56</v>
      </c>
      <c r="D15" s="2" t="s">
        <v>55</v>
      </c>
      <c r="E15" s="1">
        <v>0</v>
      </c>
      <c r="F15" s="1">
        <v>0</v>
      </c>
      <c r="G15" s="1">
        <v>6795000000</v>
      </c>
      <c r="H15" s="1">
        <v>6795000000</v>
      </c>
      <c r="I15" s="1">
        <v>0</v>
      </c>
      <c r="J15" s="1">
        <v>6795000000</v>
      </c>
      <c r="K15" s="1">
        <v>1000</v>
      </c>
      <c r="M15" s="1">
        <v>0</v>
      </c>
      <c r="N15" s="1">
        <v>0</v>
      </c>
      <c r="O15" s="1">
        <v>6795000000</v>
      </c>
    </row>
    <row r="16" spans="1:15" x14ac:dyDescent="0.25">
      <c r="A16" t="s">
        <v>204</v>
      </c>
      <c r="B16" t="s">
        <v>54</v>
      </c>
      <c r="C16" s="2" t="s">
        <v>53</v>
      </c>
      <c r="D16" s="2" t="s">
        <v>52</v>
      </c>
      <c r="E16" s="1">
        <v>0</v>
      </c>
      <c r="F16" s="1">
        <v>0</v>
      </c>
      <c r="G16" s="1">
        <v>6795000000</v>
      </c>
      <c r="H16" s="1">
        <v>6795000000</v>
      </c>
      <c r="I16" s="1">
        <v>0</v>
      </c>
      <c r="J16" s="1">
        <v>6795000000</v>
      </c>
      <c r="K16" s="1">
        <v>1000</v>
      </c>
      <c r="M16" s="1">
        <v>0</v>
      </c>
      <c r="N16" s="1">
        <v>0</v>
      </c>
      <c r="O16" s="1">
        <v>6795000000</v>
      </c>
    </row>
    <row r="17" spans="1:15" x14ac:dyDescent="0.25">
      <c r="A17" t="s">
        <v>204</v>
      </c>
      <c r="B17" t="s">
        <v>51</v>
      </c>
      <c r="C17" s="2" t="s">
        <v>50</v>
      </c>
      <c r="D17" s="2" t="s">
        <v>49</v>
      </c>
      <c r="E17" s="1">
        <v>0</v>
      </c>
      <c r="F17" s="1">
        <v>0</v>
      </c>
      <c r="G17" s="1">
        <v>6795000000</v>
      </c>
      <c r="H17" s="1">
        <v>6795000000</v>
      </c>
      <c r="I17" s="1">
        <v>0</v>
      </c>
      <c r="J17" s="1">
        <v>6795000000</v>
      </c>
      <c r="K17" s="1">
        <v>1000</v>
      </c>
      <c r="M17" s="1">
        <v>0</v>
      </c>
      <c r="N17" s="1">
        <v>0</v>
      </c>
      <c r="O17" s="1">
        <v>6795000000</v>
      </c>
    </row>
    <row r="18" spans="1:15" x14ac:dyDescent="0.25">
      <c r="A18" t="s">
        <v>204</v>
      </c>
      <c r="B18" t="s">
        <v>45</v>
      </c>
      <c r="C18" s="2" t="s">
        <v>44</v>
      </c>
      <c r="D18" s="2" t="s">
        <v>43</v>
      </c>
      <c r="E18" s="1">
        <v>0</v>
      </c>
      <c r="F18" s="1">
        <v>0</v>
      </c>
      <c r="G18" s="1">
        <v>6795000000</v>
      </c>
      <c r="H18" s="1">
        <v>6795000000</v>
      </c>
      <c r="I18" s="1">
        <v>0</v>
      </c>
      <c r="J18" s="1">
        <v>6795000000</v>
      </c>
      <c r="K18" s="1">
        <v>1000</v>
      </c>
      <c r="M18" s="1">
        <v>0</v>
      </c>
      <c r="N18" s="1">
        <v>0</v>
      </c>
      <c r="O18" s="1">
        <v>6795000000</v>
      </c>
    </row>
    <row r="19" spans="1:15" x14ac:dyDescent="0.25">
      <c r="A19" t="s">
        <v>204</v>
      </c>
      <c r="B19" t="s">
        <v>39</v>
      </c>
      <c r="C19" s="2" t="s">
        <v>38</v>
      </c>
      <c r="D19" s="2" t="s">
        <v>37</v>
      </c>
      <c r="E19" s="1">
        <v>22180702000</v>
      </c>
      <c r="F19" s="1">
        <v>0</v>
      </c>
      <c r="G19" s="1">
        <v>0</v>
      </c>
      <c r="H19" s="1">
        <v>22180702000</v>
      </c>
      <c r="I19" s="1">
        <v>1583277013</v>
      </c>
      <c r="J19" s="1">
        <v>9555735527</v>
      </c>
      <c r="K19" s="1">
        <v>43.08</v>
      </c>
      <c r="M19" s="1">
        <v>12624966473</v>
      </c>
      <c r="N19" s="1">
        <v>0</v>
      </c>
      <c r="O19" s="1">
        <v>9555735527</v>
      </c>
    </row>
    <row r="20" spans="1:15" x14ac:dyDescent="0.25">
      <c r="A20" t="s">
        <v>204</v>
      </c>
      <c r="B20" t="s">
        <v>36</v>
      </c>
      <c r="C20" s="2" t="s">
        <v>35</v>
      </c>
      <c r="D20" s="2" t="s">
        <v>34</v>
      </c>
      <c r="E20" s="1">
        <v>22180702000</v>
      </c>
      <c r="F20" s="1">
        <v>0</v>
      </c>
      <c r="G20" s="1">
        <v>0</v>
      </c>
      <c r="H20" s="1">
        <v>22180702000</v>
      </c>
      <c r="I20" s="1">
        <v>1583277013</v>
      </c>
      <c r="J20" s="1">
        <v>9555735527</v>
      </c>
      <c r="K20" s="1">
        <v>43.08</v>
      </c>
      <c r="M20" s="1">
        <v>12624966473</v>
      </c>
      <c r="N20" s="1">
        <v>0</v>
      </c>
      <c r="O20" s="1">
        <v>9555735527</v>
      </c>
    </row>
    <row r="21" spans="1:15" x14ac:dyDescent="0.25">
      <c r="A21" t="s">
        <v>204</v>
      </c>
      <c r="B21" t="s">
        <v>33</v>
      </c>
      <c r="C21" s="2" t="s">
        <v>32</v>
      </c>
      <c r="D21" s="2" t="s">
        <v>31</v>
      </c>
      <c r="E21" s="1">
        <v>22180702000</v>
      </c>
      <c r="F21" s="1">
        <v>0</v>
      </c>
      <c r="G21" s="1">
        <v>0</v>
      </c>
      <c r="H21" s="1">
        <v>22180702000</v>
      </c>
      <c r="I21" s="1">
        <v>1583277013</v>
      </c>
      <c r="J21" s="1">
        <v>9555735527</v>
      </c>
      <c r="K21" s="1">
        <v>43.08</v>
      </c>
      <c r="M21" s="1">
        <v>12624966473</v>
      </c>
      <c r="N21" s="1">
        <v>0</v>
      </c>
      <c r="O21" s="1">
        <v>9555735527</v>
      </c>
    </row>
    <row r="22" spans="1:15" x14ac:dyDescent="0.25">
      <c r="A22" t="s">
        <v>204</v>
      </c>
      <c r="B22" t="s">
        <v>30</v>
      </c>
      <c r="C22" s="2" t="s">
        <v>29</v>
      </c>
      <c r="D22" s="2" t="s">
        <v>28</v>
      </c>
      <c r="E22" s="1">
        <v>21234761000</v>
      </c>
      <c r="F22" s="1">
        <v>0</v>
      </c>
      <c r="G22" s="1">
        <v>0</v>
      </c>
      <c r="H22" s="1">
        <v>21234761000</v>
      </c>
      <c r="I22" s="1">
        <v>1583277013</v>
      </c>
      <c r="J22" s="1">
        <v>9555735527</v>
      </c>
      <c r="K22" s="1">
        <v>450</v>
      </c>
      <c r="M22" s="1">
        <v>11679025473</v>
      </c>
      <c r="N22" s="1">
        <v>0</v>
      </c>
      <c r="O22" s="1">
        <v>9555735527</v>
      </c>
    </row>
    <row r="23" spans="1:15" x14ac:dyDescent="0.25">
      <c r="A23" t="s">
        <v>204</v>
      </c>
      <c r="B23" t="s">
        <v>27</v>
      </c>
      <c r="C23" s="2" t="s">
        <v>26</v>
      </c>
      <c r="D23" s="2" t="s">
        <v>25</v>
      </c>
      <c r="E23" s="1">
        <v>945941000</v>
      </c>
      <c r="F23" s="1">
        <v>0</v>
      </c>
      <c r="G23" s="1">
        <v>0</v>
      </c>
      <c r="H23" s="1">
        <v>945941000</v>
      </c>
      <c r="I23" s="1">
        <v>0</v>
      </c>
      <c r="J23" s="1">
        <v>0</v>
      </c>
      <c r="K23" s="1">
        <v>0</v>
      </c>
      <c r="M23" s="1">
        <v>945941000</v>
      </c>
      <c r="N23" s="1">
        <v>0</v>
      </c>
      <c r="O23" s="1">
        <v>0</v>
      </c>
    </row>
    <row r="24" spans="1:15" x14ac:dyDescent="0.25">
      <c r="A24" t="s">
        <v>204</v>
      </c>
      <c r="B24" t="s">
        <v>24</v>
      </c>
      <c r="C24" s="2" t="s">
        <v>23</v>
      </c>
      <c r="D24" s="2" t="s">
        <v>22</v>
      </c>
      <c r="E24" s="1">
        <v>945941000</v>
      </c>
      <c r="F24" s="1">
        <v>0</v>
      </c>
      <c r="G24" s="1">
        <v>0</v>
      </c>
      <c r="H24" s="1">
        <v>945941000</v>
      </c>
      <c r="I24" s="1">
        <v>0</v>
      </c>
      <c r="J24" s="1">
        <v>0</v>
      </c>
      <c r="K24" s="1">
        <v>0</v>
      </c>
      <c r="M24" s="1">
        <v>945941000</v>
      </c>
      <c r="N24" s="1">
        <v>0</v>
      </c>
      <c r="O24" s="1">
        <v>0</v>
      </c>
    </row>
  </sheetData>
  <hyperlinks>
    <hyperlink ref="C5" location="Indice!A1" display="Indice"/>
    <hyperlink ref="C4" location="PA_libro!A1" display="INDICE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9"/>
  <sheetViews>
    <sheetView workbookViewId="0">
      <selection activeCell="M15" sqref="M15"/>
    </sheetView>
  </sheetViews>
  <sheetFormatPr baseColWidth="10" defaultRowHeight="15" x14ac:dyDescent="0.25"/>
  <cols>
    <col min="3" max="3" width="17" customWidth="1"/>
    <col min="4" max="4" width="40.28515625" customWidth="1"/>
    <col min="5" max="5" width="18.85546875" style="1" bestFit="1" customWidth="1"/>
    <col min="6" max="6" width="5" style="1" bestFit="1" customWidth="1"/>
    <col min="7" max="7" width="17.85546875" style="1" bestFit="1" customWidth="1"/>
    <col min="8" max="8" width="18.85546875" style="1" bestFit="1" customWidth="1"/>
    <col min="9" max="9" width="17.85546875" style="1" bestFit="1" customWidth="1"/>
    <col min="10" max="10" width="18.85546875" style="1" bestFit="1" customWidth="1"/>
    <col min="11" max="11" width="8" style="1" bestFit="1" customWidth="1"/>
    <col min="12" max="12" width="11.42578125" style="1"/>
    <col min="13" max="13" width="18.85546875" style="1" bestFit="1" customWidth="1"/>
    <col min="14" max="14" width="5" style="1" bestFit="1" customWidth="1"/>
    <col min="15" max="15" width="18.85546875" style="1" bestFit="1" customWidth="1"/>
  </cols>
  <sheetData>
    <row r="1" spans="1:15" x14ac:dyDescent="0.25">
      <c r="A1" t="s">
        <v>241</v>
      </c>
      <c r="B1" s="8"/>
      <c r="C1" s="2" t="s">
        <v>243</v>
      </c>
    </row>
    <row r="2" spans="1:15" x14ac:dyDescent="0.25">
      <c r="A2" t="s">
        <v>242</v>
      </c>
      <c r="B2" s="8"/>
      <c r="C2" s="2" t="s">
        <v>241</v>
      </c>
    </row>
    <row r="3" spans="1:15" x14ac:dyDescent="0.25">
      <c r="A3">
        <v>49</v>
      </c>
      <c r="B3" s="8"/>
      <c r="C3" s="2" t="s">
        <v>240</v>
      </c>
    </row>
    <row r="4" spans="1:15" x14ac:dyDescent="0.25">
      <c r="B4" s="8"/>
      <c r="C4" s="12" t="s">
        <v>76</v>
      </c>
    </row>
    <row r="5" spans="1:15" x14ac:dyDescent="0.25">
      <c r="B5" s="8"/>
      <c r="C5" s="11">
        <v>49</v>
      </c>
      <c r="D5" s="10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pans="1:15" x14ac:dyDescent="0.25">
      <c r="B6" s="8"/>
      <c r="C6" t="str">
        <f>MID(17:17,1,1)</f>
        <v>2</v>
      </c>
    </row>
    <row r="7" spans="1:15" x14ac:dyDescent="0.25">
      <c r="B7" s="8"/>
      <c r="C7" s="2"/>
      <c r="D7" t="str">
        <f>MID(C1,FIND("Mes =",C1,1)+5,3)</f>
        <v xml:space="preserve"> 9 </v>
      </c>
      <c r="E7" s="1" t="str">
        <f>MID(C1,FIND("Entidad =",C1,1)+10,3)</f>
        <v>204</v>
      </c>
      <c r="F7" s="1" t="str">
        <f>MID(C1,FIND("Ejecutora =",C1,1)+12,2)</f>
        <v>01</v>
      </c>
      <c r="H7" s="1" t="str">
        <f>VLOOKUP(E7,[1]Hoja1!$B$6:$H$120,7,FALSE)</f>
        <v>EP</v>
      </c>
      <c r="I7" s="1" t="str">
        <f>VLOOKUP(E7,[1]Hoja1!$B$6:$R$120,17,FALSE)</f>
        <v>06.</v>
      </c>
    </row>
    <row r="8" spans="1:15" x14ac:dyDescent="0.25">
      <c r="B8" s="8"/>
      <c r="C8" s="2"/>
      <c r="D8" t="str">
        <f>VLOOKUP(E7,[1]Hoja1!$B$6:$H$120,3,FALSE)</f>
        <v>INSTITUTO DE DESARROLLO URBANO - IDU.</v>
      </c>
    </row>
    <row r="9" spans="1:15" x14ac:dyDescent="0.25">
      <c r="B9" s="8"/>
      <c r="C9" s="2"/>
    </row>
    <row r="10" spans="1:15" x14ac:dyDescent="0.25">
      <c r="B10" s="8"/>
      <c r="C10" s="2"/>
    </row>
    <row r="11" spans="1:15" x14ac:dyDescent="0.25">
      <c r="B11" s="8"/>
      <c r="C11" s="2"/>
    </row>
    <row r="12" spans="1:15" ht="101.25" x14ac:dyDescent="0.25">
      <c r="A12" t="s">
        <v>75</v>
      </c>
      <c r="B12" s="7" t="s">
        <v>74</v>
      </c>
      <c r="C12" s="6" t="s">
        <v>73</v>
      </c>
      <c r="D12" s="5" t="s">
        <v>72</v>
      </c>
      <c r="E12" s="4" t="s">
        <v>71</v>
      </c>
      <c r="F12" s="3" t="s">
        <v>70</v>
      </c>
      <c r="G12" s="4" t="s">
        <v>69</v>
      </c>
      <c r="H12" s="3" t="s">
        <v>68</v>
      </c>
      <c r="I12" s="3" t="s">
        <v>67</v>
      </c>
      <c r="J12" s="3" t="s">
        <v>66</v>
      </c>
      <c r="K12" s="3" t="s">
        <v>65</v>
      </c>
      <c r="L12" s="4" t="s">
        <v>64</v>
      </c>
      <c r="M12" s="3" t="s">
        <v>63</v>
      </c>
      <c r="N12" s="4" t="s">
        <v>62</v>
      </c>
      <c r="O12" s="3" t="s">
        <v>61</v>
      </c>
    </row>
    <row r="13" spans="1:15" x14ac:dyDescent="0.25">
      <c r="C13" s="2"/>
    </row>
    <row r="14" spans="1:15" x14ac:dyDescent="0.25">
      <c r="A14" t="s">
        <v>209</v>
      </c>
      <c r="B14" t="s">
        <v>60</v>
      </c>
      <c r="C14" s="2" t="s">
        <v>59</v>
      </c>
      <c r="D14" s="2" t="s">
        <v>58</v>
      </c>
      <c r="E14" s="1">
        <v>845433820000</v>
      </c>
      <c r="F14" s="1">
        <v>0</v>
      </c>
      <c r="G14" s="1">
        <v>0</v>
      </c>
      <c r="H14" s="1">
        <v>845433820000</v>
      </c>
      <c r="I14" s="1">
        <v>31769163162.419998</v>
      </c>
      <c r="J14" s="1">
        <v>507378491223.03998</v>
      </c>
      <c r="K14" s="1">
        <v>60.01</v>
      </c>
      <c r="M14" s="1">
        <v>338055328776.96002</v>
      </c>
      <c r="N14" s="1">
        <v>0</v>
      </c>
      <c r="O14" s="1">
        <v>507378491223.03998</v>
      </c>
    </row>
    <row r="15" spans="1:15" x14ac:dyDescent="0.25">
      <c r="A15" t="s">
        <v>209</v>
      </c>
      <c r="B15" t="s">
        <v>57</v>
      </c>
      <c r="C15" s="2" t="s">
        <v>56</v>
      </c>
      <c r="D15" s="2" t="s">
        <v>55</v>
      </c>
      <c r="E15" s="1">
        <v>116783237000</v>
      </c>
      <c r="F15" s="1">
        <v>0</v>
      </c>
      <c r="G15" s="1">
        <v>0</v>
      </c>
      <c r="H15" s="1">
        <v>116783237000</v>
      </c>
      <c r="I15" s="1">
        <v>5618856673</v>
      </c>
      <c r="J15" s="1">
        <v>129567126722.85001</v>
      </c>
      <c r="K15" s="1">
        <v>110.95</v>
      </c>
      <c r="M15" s="1">
        <v>-12783889722.85</v>
      </c>
      <c r="N15" s="1">
        <v>0</v>
      </c>
      <c r="O15" s="1">
        <v>129567126722.85001</v>
      </c>
    </row>
    <row r="16" spans="1:15" x14ac:dyDescent="0.25">
      <c r="A16" t="s">
        <v>209</v>
      </c>
      <c r="B16" t="s">
        <v>54</v>
      </c>
      <c r="C16" s="2" t="s">
        <v>53</v>
      </c>
      <c r="D16" s="2" t="s">
        <v>52</v>
      </c>
      <c r="E16" s="1">
        <v>116783237000</v>
      </c>
      <c r="F16" s="1">
        <v>0</v>
      </c>
      <c r="G16" s="1">
        <v>0</v>
      </c>
      <c r="H16" s="1">
        <v>116783237000</v>
      </c>
      <c r="I16" s="1">
        <v>5618856673</v>
      </c>
      <c r="J16" s="1">
        <v>129567126722.85001</v>
      </c>
      <c r="K16" s="1">
        <v>110.95</v>
      </c>
      <c r="M16" s="1">
        <v>-12783889722.85</v>
      </c>
      <c r="N16" s="1">
        <v>0</v>
      </c>
      <c r="O16" s="1">
        <v>129567126722.85001</v>
      </c>
    </row>
    <row r="17" spans="1:15" x14ac:dyDescent="0.25">
      <c r="A17" t="s">
        <v>209</v>
      </c>
      <c r="B17" t="s">
        <v>199</v>
      </c>
      <c r="C17" s="2" t="s">
        <v>198</v>
      </c>
      <c r="D17" s="2" t="s">
        <v>197</v>
      </c>
      <c r="E17" s="1">
        <v>0</v>
      </c>
      <c r="F17" s="1">
        <v>0</v>
      </c>
      <c r="G17" s="1">
        <v>0</v>
      </c>
      <c r="H17" s="1">
        <v>0</v>
      </c>
      <c r="I17" s="1">
        <v>0</v>
      </c>
      <c r="J17" s="1">
        <v>324582172.86000001</v>
      </c>
      <c r="K17" s="1">
        <v>0</v>
      </c>
      <c r="M17" s="1">
        <v>-324582172.86000001</v>
      </c>
      <c r="N17" s="1">
        <v>0</v>
      </c>
      <c r="O17" s="1">
        <v>324582172.86000001</v>
      </c>
    </row>
    <row r="18" spans="1:15" x14ac:dyDescent="0.25">
      <c r="A18" t="s">
        <v>209</v>
      </c>
      <c r="B18" t="s">
        <v>196</v>
      </c>
      <c r="C18" s="2" t="s">
        <v>195</v>
      </c>
      <c r="D18" s="2" t="s">
        <v>194</v>
      </c>
      <c r="E18" s="1">
        <v>0</v>
      </c>
      <c r="F18" s="1">
        <v>0</v>
      </c>
      <c r="G18" s="1">
        <v>0</v>
      </c>
      <c r="H18" s="1">
        <v>0</v>
      </c>
      <c r="I18" s="1">
        <v>0</v>
      </c>
      <c r="J18" s="1">
        <v>324582172.86000001</v>
      </c>
      <c r="K18" s="1">
        <v>0</v>
      </c>
      <c r="M18" s="1">
        <v>-324582172.86000001</v>
      </c>
      <c r="N18" s="1">
        <v>0</v>
      </c>
      <c r="O18" s="1">
        <v>324582172.86000001</v>
      </c>
    </row>
    <row r="19" spans="1:15" x14ac:dyDescent="0.25">
      <c r="A19" t="s">
        <v>209</v>
      </c>
      <c r="B19" t="s">
        <v>51</v>
      </c>
      <c r="C19" s="2" t="s">
        <v>50</v>
      </c>
      <c r="D19" s="2" t="s">
        <v>49</v>
      </c>
      <c r="E19" s="1">
        <v>30005000000</v>
      </c>
      <c r="F19" s="1">
        <v>0</v>
      </c>
      <c r="G19" s="1">
        <v>0</v>
      </c>
      <c r="H19" s="1">
        <v>30005000000</v>
      </c>
      <c r="I19" s="1">
        <v>142511688</v>
      </c>
      <c r="J19" s="1">
        <v>13777870278.74</v>
      </c>
      <c r="K19" s="1">
        <v>45.92</v>
      </c>
      <c r="M19" s="1">
        <v>16227129721.26</v>
      </c>
      <c r="N19" s="1">
        <v>0</v>
      </c>
      <c r="O19" s="1">
        <v>13777870278.74</v>
      </c>
    </row>
    <row r="20" spans="1:15" x14ac:dyDescent="0.25">
      <c r="A20" t="s">
        <v>209</v>
      </c>
      <c r="B20" t="s">
        <v>239</v>
      </c>
      <c r="C20" s="2" t="s">
        <v>238</v>
      </c>
      <c r="D20" s="2" t="s">
        <v>237</v>
      </c>
      <c r="E20" s="1">
        <v>5000000</v>
      </c>
      <c r="F20" s="1">
        <v>0</v>
      </c>
      <c r="G20" s="1">
        <v>0</v>
      </c>
      <c r="H20" s="1">
        <v>5000000</v>
      </c>
      <c r="I20" s="1">
        <v>0</v>
      </c>
      <c r="J20" s="1">
        <v>0</v>
      </c>
      <c r="K20" s="1">
        <v>0</v>
      </c>
      <c r="M20" s="1">
        <v>5000000</v>
      </c>
      <c r="N20" s="1">
        <v>0</v>
      </c>
      <c r="O20" s="1">
        <v>0</v>
      </c>
    </row>
    <row r="21" spans="1:15" x14ac:dyDescent="0.25">
      <c r="A21" t="s">
        <v>209</v>
      </c>
      <c r="B21" t="s">
        <v>48</v>
      </c>
      <c r="C21" s="2" t="s">
        <v>47</v>
      </c>
      <c r="D21" s="2" t="s">
        <v>46</v>
      </c>
      <c r="E21" s="1">
        <v>0</v>
      </c>
      <c r="F21" s="1">
        <v>0</v>
      </c>
      <c r="G21" s="1">
        <v>0</v>
      </c>
      <c r="H21" s="1">
        <v>0</v>
      </c>
      <c r="I21" s="1">
        <v>142511688</v>
      </c>
      <c r="J21" s="1">
        <v>892153902</v>
      </c>
      <c r="K21" s="1">
        <v>0</v>
      </c>
      <c r="M21" s="1">
        <v>-892153902</v>
      </c>
      <c r="N21" s="1">
        <v>0</v>
      </c>
      <c r="O21" s="1">
        <v>892153902</v>
      </c>
    </row>
    <row r="22" spans="1:15" x14ac:dyDescent="0.25">
      <c r="A22" t="s">
        <v>209</v>
      </c>
      <c r="B22" t="s">
        <v>45</v>
      </c>
      <c r="C22" s="2" t="s">
        <v>44</v>
      </c>
      <c r="D22" s="2" t="s">
        <v>43</v>
      </c>
      <c r="E22" s="1">
        <v>30000000000</v>
      </c>
      <c r="F22" s="1">
        <v>0</v>
      </c>
      <c r="G22" s="1">
        <v>0</v>
      </c>
      <c r="H22" s="1">
        <v>30000000000</v>
      </c>
      <c r="I22" s="1">
        <v>0</v>
      </c>
      <c r="J22" s="1">
        <v>12885716376.74</v>
      </c>
      <c r="K22" s="1">
        <v>42.95</v>
      </c>
      <c r="M22" s="1">
        <v>17114283623.26</v>
      </c>
      <c r="N22" s="1">
        <v>0</v>
      </c>
      <c r="O22" s="1">
        <v>12885716376.74</v>
      </c>
    </row>
    <row r="23" spans="1:15" x14ac:dyDescent="0.25">
      <c r="A23" t="s">
        <v>209</v>
      </c>
      <c r="B23" t="s">
        <v>236</v>
      </c>
      <c r="C23" s="2" t="s">
        <v>235</v>
      </c>
      <c r="D23" s="2" t="s">
        <v>234</v>
      </c>
      <c r="E23" s="1">
        <v>80078237000</v>
      </c>
      <c r="F23" s="1">
        <v>0</v>
      </c>
      <c r="G23" s="1">
        <v>0</v>
      </c>
      <c r="H23" s="1">
        <v>80078237000</v>
      </c>
      <c r="I23" s="1">
        <v>4464417666</v>
      </c>
      <c r="J23" s="1">
        <v>108397292269.08</v>
      </c>
      <c r="K23" s="1">
        <v>135.36000000000001</v>
      </c>
      <c r="M23" s="1">
        <v>-28319055269.080002</v>
      </c>
      <c r="N23" s="1">
        <v>0</v>
      </c>
      <c r="O23" s="1">
        <v>108397292269.08</v>
      </c>
    </row>
    <row r="24" spans="1:15" x14ac:dyDescent="0.25">
      <c r="A24" t="s">
        <v>209</v>
      </c>
      <c r="B24" t="s">
        <v>233</v>
      </c>
      <c r="C24" s="2" t="s">
        <v>232</v>
      </c>
      <c r="D24" s="2" t="s">
        <v>231</v>
      </c>
      <c r="E24" s="1">
        <v>80011367000</v>
      </c>
      <c r="F24" s="1">
        <v>0</v>
      </c>
      <c r="G24" s="1">
        <v>0</v>
      </c>
      <c r="H24" s="1">
        <v>80011367000</v>
      </c>
      <c r="I24" s="1">
        <v>4455550197</v>
      </c>
      <c r="J24" s="1">
        <v>108210583300.08</v>
      </c>
      <c r="K24" s="1">
        <v>135.24</v>
      </c>
      <c r="M24" s="1">
        <v>-28199216300.080002</v>
      </c>
      <c r="N24" s="1">
        <v>0</v>
      </c>
      <c r="O24" s="1">
        <v>108210583300.08</v>
      </c>
    </row>
    <row r="25" spans="1:15" x14ac:dyDescent="0.25">
      <c r="A25" t="s">
        <v>209</v>
      </c>
      <c r="B25" t="s">
        <v>230</v>
      </c>
      <c r="C25" s="2" t="s">
        <v>229</v>
      </c>
      <c r="D25" s="2" t="s">
        <v>228</v>
      </c>
      <c r="E25" s="1">
        <v>1023230000</v>
      </c>
      <c r="F25" s="1">
        <v>0</v>
      </c>
      <c r="G25" s="1">
        <v>0</v>
      </c>
      <c r="H25" s="1">
        <v>1023230000</v>
      </c>
      <c r="I25" s="1">
        <v>72814877</v>
      </c>
      <c r="J25" s="1">
        <v>698587767</v>
      </c>
      <c r="K25" s="1">
        <v>68.27</v>
      </c>
      <c r="M25" s="1">
        <v>324642233</v>
      </c>
      <c r="N25" s="1">
        <v>0</v>
      </c>
      <c r="O25" s="1">
        <v>698587767</v>
      </c>
    </row>
    <row r="26" spans="1:15" x14ac:dyDescent="0.25">
      <c r="A26" t="s">
        <v>209</v>
      </c>
      <c r="B26" t="s">
        <v>227</v>
      </c>
      <c r="C26" s="2" t="s">
        <v>226</v>
      </c>
      <c r="D26" s="2" t="s">
        <v>225</v>
      </c>
      <c r="E26" s="1">
        <v>7283354000</v>
      </c>
      <c r="F26" s="1">
        <v>0</v>
      </c>
      <c r="G26" s="1">
        <v>0</v>
      </c>
      <c r="H26" s="1">
        <v>7283354000</v>
      </c>
      <c r="I26" s="1">
        <v>300093666</v>
      </c>
      <c r="J26" s="1">
        <v>4110302919.0799999</v>
      </c>
      <c r="K26" s="1">
        <v>56.43</v>
      </c>
      <c r="M26" s="1">
        <v>3173051080.9200001</v>
      </c>
      <c r="N26" s="1">
        <v>0</v>
      </c>
      <c r="O26" s="1">
        <v>4110302919.0799999</v>
      </c>
    </row>
    <row r="27" spans="1:15" x14ac:dyDescent="0.25">
      <c r="A27" t="s">
        <v>209</v>
      </c>
      <c r="B27" t="s">
        <v>224</v>
      </c>
      <c r="C27" s="2" t="s">
        <v>223</v>
      </c>
      <c r="D27" s="2" t="s">
        <v>222</v>
      </c>
      <c r="E27" s="1">
        <v>71704783000</v>
      </c>
      <c r="F27" s="1">
        <v>0</v>
      </c>
      <c r="G27" s="1">
        <v>0</v>
      </c>
      <c r="H27" s="1">
        <v>71704783000</v>
      </c>
      <c r="I27" s="1">
        <v>4082641654</v>
      </c>
      <c r="J27" s="1">
        <v>103401692614</v>
      </c>
      <c r="K27" s="1">
        <v>144.19999999999999</v>
      </c>
      <c r="M27" s="1">
        <v>-31696909614</v>
      </c>
      <c r="N27" s="1">
        <v>0</v>
      </c>
      <c r="O27" s="1">
        <v>103401692614</v>
      </c>
    </row>
    <row r="28" spans="1:15" x14ac:dyDescent="0.25">
      <c r="A28" t="s">
        <v>209</v>
      </c>
      <c r="B28" t="s">
        <v>221</v>
      </c>
      <c r="C28" s="2" t="s">
        <v>220</v>
      </c>
      <c r="D28" s="2" t="s">
        <v>219</v>
      </c>
      <c r="E28" s="1">
        <v>57563000</v>
      </c>
      <c r="F28" s="1">
        <v>0</v>
      </c>
      <c r="G28" s="1">
        <v>0</v>
      </c>
      <c r="H28" s="1">
        <v>57563000</v>
      </c>
      <c r="I28" s="1">
        <v>8867469</v>
      </c>
      <c r="J28" s="1">
        <v>185260869</v>
      </c>
      <c r="K28" s="1">
        <v>321.83999999999997</v>
      </c>
      <c r="M28" s="1">
        <v>-127697869</v>
      </c>
      <c r="N28" s="1">
        <v>0</v>
      </c>
      <c r="O28" s="1">
        <v>185260869</v>
      </c>
    </row>
    <row r="29" spans="1:15" x14ac:dyDescent="0.25">
      <c r="A29" t="s">
        <v>209</v>
      </c>
      <c r="B29" t="s">
        <v>218</v>
      </c>
      <c r="C29" s="2" t="s">
        <v>217</v>
      </c>
      <c r="D29" s="2" t="s">
        <v>216</v>
      </c>
      <c r="E29" s="1">
        <v>9307000</v>
      </c>
      <c r="F29" s="1">
        <v>0</v>
      </c>
      <c r="G29" s="1">
        <v>0</v>
      </c>
      <c r="H29" s="1">
        <v>9307000</v>
      </c>
      <c r="I29" s="1">
        <v>0</v>
      </c>
      <c r="J29" s="1">
        <v>1448100</v>
      </c>
      <c r="K29" s="1">
        <v>15.56</v>
      </c>
      <c r="M29" s="1">
        <v>7858900</v>
      </c>
      <c r="N29" s="1">
        <v>0</v>
      </c>
      <c r="O29" s="1">
        <v>1448100</v>
      </c>
    </row>
    <row r="30" spans="1:15" x14ac:dyDescent="0.25">
      <c r="A30" t="s">
        <v>209</v>
      </c>
      <c r="B30" t="s">
        <v>193</v>
      </c>
      <c r="C30" s="2" t="s">
        <v>192</v>
      </c>
      <c r="D30" s="2" t="s">
        <v>191</v>
      </c>
      <c r="E30" s="1">
        <v>0</v>
      </c>
      <c r="F30" s="1">
        <v>0</v>
      </c>
      <c r="G30" s="1">
        <v>0</v>
      </c>
      <c r="H30" s="1">
        <v>0</v>
      </c>
      <c r="I30" s="1">
        <v>364821881</v>
      </c>
      <c r="J30" s="1">
        <v>1689121237</v>
      </c>
      <c r="K30" s="1">
        <v>0</v>
      </c>
      <c r="M30" s="1">
        <v>-1689121237</v>
      </c>
      <c r="N30" s="1">
        <v>0</v>
      </c>
      <c r="O30" s="1">
        <v>1689121237</v>
      </c>
    </row>
    <row r="31" spans="1:15" x14ac:dyDescent="0.25">
      <c r="A31" t="s">
        <v>209</v>
      </c>
      <c r="B31" t="s">
        <v>132</v>
      </c>
      <c r="C31" s="2" t="s">
        <v>131</v>
      </c>
      <c r="D31" s="2" t="s">
        <v>130</v>
      </c>
      <c r="E31" s="1">
        <v>0</v>
      </c>
      <c r="F31" s="1">
        <v>0</v>
      </c>
      <c r="G31" s="1">
        <v>0</v>
      </c>
      <c r="H31" s="1">
        <v>0</v>
      </c>
      <c r="I31" s="1">
        <v>364821881</v>
      </c>
      <c r="J31" s="1">
        <v>1689121237</v>
      </c>
      <c r="K31" s="1">
        <v>0</v>
      </c>
      <c r="M31" s="1">
        <v>-1689121237</v>
      </c>
      <c r="N31" s="1">
        <v>0</v>
      </c>
      <c r="O31" s="1">
        <v>1689121237</v>
      </c>
    </row>
    <row r="32" spans="1:15" x14ac:dyDescent="0.25">
      <c r="A32" t="s">
        <v>209</v>
      </c>
      <c r="B32" t="s">
        <v>215</v>
      </c>
      <c r="C32" s="2" t="s">
        <v>214</v>
      </c>
      <c r="D32" s="2" t="s">
        <v>213</v>
      </c>
      <c r="E32" s="1">
        <v>1700000000</v>
      </c>
      <c r="F32" s="1">
        <v>0</v>
      </c>
      <c r="G32" s="1">
        <v>0</v>
      </c>
      <c r="H32" s="1">
        <v>1700000000</v>
      </c>
      <c r="I32" s="1">
        <v>647035438</v>
      </c>
      <c r="J32" s="1">
        <v>4179381906</v>
      </c>
      <c r="K32" s="1">
        <v>245.85</v>
      </c>
      <c r="M32" s="1">
        <v>-2479381906</v>
      </c>
      <c r="N32" s="1">
        <v>0</v>
      </c>
      <c r="O32" s="1">
        <v>4179381906</v>
      </c>
    </row>
    <row r="33" spans="1:15" x14ac:dyDescent="0.25">
      <c r="A33" t="s">
        <v>209</v>
      </c>
      <c r="B33" t="s">
        <v>42</v>
      </c>
      <c r="C33" s="2" t="s">
        <v>41</v>
      </c>
      <c r="D33" s="2" t="s">
        <v>40</v>
      </c>
      <c r="E33" s="1">
        <v>5000000000</v>
      </c>
      <c r="F33" s="1">
        <v>0</v>
      </c>
      <c r="G33" s="1">
        <v>0</v>
      </c>
      <c r="H33" s="1">
        <v>5000000000</v>
      </c>
      <c r="I33" s="1">
        <v>70000</v>
      </c>
      <c r="J33" s="1">
        <v>1198878859.1700001</v>
      </c>
      <c r="K33" s="1">
        <v>23.98</v>
      </c>
      <c r="M33" s="1">
        <v>3801121140.8299999</v>
      </c>
      <c r="N33" s="1">
        <v>0</v>
      </c>
      <c r="O33" s="1">
        <v>1198878859.1700001</v>
      </c>
    </row>
    <row r="34" spans="1:15" x14ac:dyDescent="0.25">
      <c r="A34" t="s">
        <v>209</v>
      </c>
      <c r="B34" t="s">
        <v>39</v>
      </c>
      <c r="C34" s="2" t="s">
        <v>38</v>
      </c>
      <c r="D34" s="2" t="s">
        <v>37</v>
      </c>
      <c r="E34" s="1">
        <v>501666260000</v>
      </c>
      <c r="F34" s="1">
        <v>0</v>
      </c>
      <c r="G34" s="1">
        <v>0</v>
      </c>
      <c r="H34" s="1">
        <v>501666260000</v>
      </c>
      <c r="I34" s="1">
        <v>22710162423</v>
      </c>
      <c r="J34" s="1">
        <v>152874258665</v>
      </c>
      <c r="K34" s="1">
        <v>30.47</v>
      </c>
      <c r="M34" s="1">
        <v>348792001335</v>
      </c>
      <c r="N34" s="1">
        <v>0</v>
      </c>
      <c r="O34" s="1">
        <v>152874258665</v>
      </c>
    </row>
    <row r="35" spans="1:15" x14ac:dyDescent="0.25">
      <c r="A35" t="s">
        <v>209</v>
      </c>
      <c r="B35" t="s">
        <v>36</v>
      </c>
      <c r="C35" s="2" t="s">
        <v>35</v>
      </c>
      <c r="D35" s="2" t="s">
        <v>34</v>
      </c>
      <c r="E35" s="1">
        <v>501666260000</v>
      </c>
      <c r="F35" s="1">
        <v>0</v>
      </c>
      <c r="G35" s="1">
        <v>0</v>
      </c>
      <c r="H35" s="1">
        <v>501666260000</v>
      </c>
      <c r="I35" s="1">
        <v>22710162423</v>
      </c>
      <c r="J35" s="1">
        <v>152874258665</v>
      </c>
      <c r="K35" s="1">
        <v>30.47</v>
      </c>
      <c r="M35" s="1">
        <v>348792001335</v>
      </c>
      <c r="N35" s="1">
        <v>0</v>
      </c>
      <c r="O35" s="1">
        <v>152874258665</v>
      </c>
    </row>
    <row r="36" spans="1:15" x14ac:dyDescent="0.25">
      <c r="A36" t="s">
        <v>209</v>
      </c>
      <c r="B36" t="s">
        <v>33</v>
      </c>
      <c r="C36" s="2" t="s">
        <v>32</v>
      </c>
      <c r="D36" s="2" t="s">
        <v>31</v>
      </c>
      <c r="E36" s="1">
        <v>501666260000</v>
      </c>
      <c r="F36" s="1">
        <v>0</v>
      </c>
      <c r="G36" s="1">
        <v>0</v>
      </c>
      <c r="H36" s="1">
        <v>501666260000</v>
      </c>
      <c r="I36" s="1">
        <v>22710162423</v>
      </c>
      <c r="J36" s="1">
        <v>152874258665</v>
      </c>
      <c r="K36" s="1">
        <v>30.47</v>
      </c>
      <c r="M36" s="1">
        <v>348792001335</v>
      </c>
      <c r="N36" s="1">
        <v>0</v>
      </c>
      <c r="O36" s="1">
        <v>152874258665</v>
      </c>
    </row>
    <row r="37" spans="1:15" x14ac:dyDescent="0.25">
      <c r="A37" t="s">
        <v>209</v>
      </c>
      <c r="B37" t="s">
        <v>30</v>
      </c>
      <c r="C37" s="2" t="s">
        <v>29</v>
      </c>
      <c r="D37" s="2" t="s">
        <v>28</v>
      </c>
      <c r="E37" s="1">
        <v>501666260000</v>
      </c>
      <c r="F37" s="1">
        <v>0</v>
      </c>
      <c r="G37" s="1">
        <v>-64288164416</v>
      </c>
      <c r="H37" s="1">
        <v>437378095584</v>
      </c>
      <c r="I37" s="1">
        <v>16588813222</v>
      </c>
      <c r="J37" s="1">
        <v>97806630580</v>
      </c>
      <c r="K37" s="1">
        <v>22.36</v>
      </c>
      <c r="M37" s="1">
        <v>339571465004</v>
      </c>
      <c r="N37" s="1">
        <v>0</v>
      </c>
      <c r="O37" s="1">
        <v>97806630580</v>
      </c>
    </row>
    <row r="38" spans="1:15" x14ac:dyDescent="0.25">
      <c r="A38" t="s">
        <v>209</v>
      </c>
      <c r="B38" t="s">
        <v>27</v>
      </c>
      <c r="C38" s="2" t="s">
        <v>26</v>
      </c>
      <c r="D38" s="2" t="s">
        <v>25</v>
      </c>
      <c r="E38" s="1">
        <v>0</v>
      </c>
      <c r="F38" s="1">
        <v>0</v>
      </c>
      <c r="G38" s="1">
        <v>64288164416</v>
      </c>
      <c r="H38" s="1">
        <v>64288164416</v>
      </c>
      <c r="I38" s="1">
        <v>6121349201</v>
      </c>
      <c r="J38" s="1">
        <v>55067628085</v>
      </c>
      <c r="K38" s="1">
        <v>85.66</v>
      </c>
      <c r="M38" s="1">
        <v>9220536331</v>
      </c>
      <c r="N38" s="1">
        <v>0</v>
      </c>
      <c r="O38" s="1">
        <v>55067628085</v>
      </c>
    </row>
    <row r="39" spans="1:15" x14ac:dyDescent="0.25">
      <c r="A39" t="s">
        <v>209</v>
      </c>
      <c r="B39" t="s">
        <v>24</v>
      </c>
      <c r="C39" s="2" t="s">
        <v>23</v>
      </c>
      <c r="D39" s="2" t="s">
        <v>22</v>
      </c>
      <c r="E39" s="1">
        <v>0</v>
      </c>
      <c r="F39" s="1">
        <v>0</v>
      </c>
      <c r="G39" s="1">
        <v>64288164416</v>
      </c>
      <c r="H39" s="1">
        <v>64288164416</v>
      </c>
      <c r="I39" s="1">
        <v>6121349201</v>
      </c>
      <c r="J39" s="1">
        <v>55067628085</v>
      </c>
      <c r="K39" s="1">
        <v>85.66</v>
      </c>
      <c r="M39" s="1">
        <v>9220536331</v>
      </c>
      <c r="N39" s="1">
        <v>0</v>
      </c>
      <c r="O39" s="1">
        <v>55067628085</v>
      </c>
    </row>
    <row r="40" spans="1:15" x14ac:dyDescent="0.25">
      <c r="A40" t="s">
        <v>209</v>
      </c>
      <c r="B40" t="s">
        <v>21</v>
      </c>
      <c r="C40" s="2" t="s">
        <v>20</v>
      </c>
      <c r="D40" s="2" t="s">
        <v>19</v>
      </c>
      <c r="E40" s="1">
        <v>226984323000</v>
      </c>
      <c r="F40" s="1">
        <v>0</v>
      </c>
      <c r="G40" s="1">
        <v>0</v>
      </c>
      <c r="H40" s="1">
        <v>226984323000</v>
      </c>
      <c r="I40" s="1">
        <v>3440144066.4200001</v>
      </c>
      <c r="J40" s="1">
        <v>224937105835.19</v>
      </c>
      <c r="K40" s="1">
        <v>99.1</v>
      </c>
      <c r="M40" s="1">
        <v>2047217164.8099999</v>
      </c>
      <c r="N40" s="1">
        <v>0</v>
      </c>
      <c r="O40" s="1">
        <v>224937105835.19</v>
      </c>
    </row>
    <row r="41" spans="1:15" x14ac:dyDescent="0.25">
      <c r="A41" t="s">
        <v>209</v>
      </c>
      <c r="B41" t="s">
        <v>18</v>
      </c>
      <c r="C41" s="2" t="s">
        <v>17</v>
      </c>
      <c r="D41" s="2" t="s">
        <v>16</v>
      </c>
      <c r="E41" s="1">
        <v>207921323000</v>
      </c>
      <c r="F41" s="1">
        <v>0</v>
      </c>
      <c r="G41" s="1">
        <v>0</v>
      </c>
      <c r="H41" s="1">
        <v>207921323000</v>
      </c>
      <c r="I41" s="1">
        <v>0</v>
      </c>
      <c r="J41" s="1">
        <v>208307713175</v>
      </c>
      <c r="K41" s="1">
        <v>100.19</v>
      </c>
      <c r="M41" s="1">
        <v>-386390175</v>
      </c>
      <c r="N41" s="1">
        <v>0</v>
      </c>
      <c r="O41" s="1">
        <v>208307713175</v>
      </c>
    </row>
    <row r="42" spans="1:15" x14ac:dyDescent="0.25">
      <c r="A42" t="s">
        <v>209</v>
      </c>
      <c r="B42" t="s">
        <v>212</v>
      </c>
      <c r="C42" s="2" t="s">
        <v>211</v>
      </c>
      <c r="D42" s="2" t="s">
        <v>210</v>
      </c>
      <c r="E42" s="1">
        <v>0</v>
      </c>
      <c r="F42" s="1">
        <v>0</v>
      </c>
      <c r="G42" s="1">
        <v>0</v>
      </c>
      <c r="H42" s="1">
        <v>0</v>
      </c>
      <c r="I42" s="1">
        <v>0</v>
      </c>
      <c r="J42" s="1">
        <v>247480000</v>
      </c>
      <c r="K42" s="1">
        <v>0</v>
      </c>
      <c r="M42" s="1">
        <v>-247480000</v>
      </c>
      <c r="N42" s="1">
        <v>0</v>
      </c>
      <c r="O42" s="1">
        <v>247480000</v>
      </c>
    </row>
    <row r="43" spans="1:15" x14ac:dyDescent="0.25">
      <c r="A43" t="s">
        <v>209</v>
      </c>
      <c r="B43" t="s">
        <v>12</v>
      </c>
      <c r="C43" s="2" t="s">
        <v>11</v>
      </c>
      <c r="D43" s="2" t="s">
        <v>10</v>
      </c>
      <c r="E43" s="1">
        <v>66074906000</v>
      </c>
      <c r="F43" s="1">
        <v>0</v>
      </c>
      <c r="G43" s="1">
        <v>0</v>
      </c>
      <c r="H43" s="1">
        <v>66074906000</v>
      </c>
      <c r="I43" s="1">
        <v>0</v>
      </c>
      <c r="J43" s="1">
        <v>66074906000</v>
      </c>
      <c r="K43" s="1">
        <v>1000</v>
      </c>
      <c r="M43" s="1">
        <v>0</v>
      </c>
      <c r="N43" s="1">
        <v>0</v>
      </c>
      <c r="O43" s="1">
        <v>66074906000</v>
      </c>
    </row>
    <row r="44" spans="1:15" x14ac:dyDescent="0.25">
      <c r="A44" t="s">
        <v>209</v>
      </c>
      <c r="B44" t="s">
        <v>93</v>
      </c>
      <c r="C44" s="2" t="s">
        <v>92</v>
      </c>
      <c r="D44" s="2" t="s">
        <v>91</v>
      </c>
      <c r="E44" s="1">
        <v>141846417000</v>
      </c>
      <c r="F44" s="1">
        <v>0</v>
      </c>
      <c r="G44" s="1">
        <v>0</v>
      </c>
      <c r="H44" s="1">
        <v>141846417000</v>
      </c>
      <c r="I44" s="1">
        <v>0</v>
      </c>
      <c r="J44" s="1">
        <v>141985327175</v>
      </c>
      <c r="K44" s="1">
        <v>100.1</v>
      </c>
      <c r="M44" s="1">
        <v>-138910175</v>
      </c>
      <c r="N44" s="1">
        <v>0</v>
      </c>
      <c r="O44" s="1">
        <v>141985327175</v>
      </c>
    </row>
    <row r="45" spans="1:15" x14ac:dyDescent="0.25">
      <c r="A45" t="s">
        <v>209</v>
      </c>
      <c r="B45" t="s">
        <v>90</v>
      </c>
      <c r="C45" s="2" t="s">
        <v>89</v>
      </c>
      <c r="D45" s="2" t="s">
        <v>88</v>
      </c>
      <c r="E45" s="1">
        <v>135630595000</v>
      </c>
      <c r="F45" s="1">
        <v>0</v>
      </c>
      <c r="G45" s="1">
        <v>0</v>
      </c>
      <c r="H45" s="1">
        <v>135630595000</v>
      </c>
      <c r="I45" s="1">
        <v>0</v>
      </c>
      <c r="J45" s="1">
        <v>135670758901</v>
      </c>
      <c r="K45" s="1">
        <v>100.03</v>
      </c>
      <c r="M45" s="1">
        <v>-40163901</v>
      </c>
      <c r="N45" s="1">
        <v>0</v>
      </c>
      <c r="O45" s="1">
        <v>135670758901</v>
      </c>
    </row>
    <row r="46" spans="1:15" x14ac:dyDescent="0.25">
      <c r="A46" t="s">
        <v>209</v>
      </c>
      <c r="B46" t="s">
        <v>87</v>
      </c>
      <c r="C46" s="2" t="s">
        <v>86</v>
      </c>
      <c r="D46" s="2" t="s">
        <v>85</v>
      </c>
      <c r="E46" s="1">
        <v>6215822000</v>
      </c>
      <c r="F46" s="1">
        <v>0</v>
      </c>
      <c r="G46" s="1">
        <v>0</v>
      </c>
      <c r="H46" s="1">
        <v>6215822000</v>
      </c>
      <c r="I46" s="1">
        <v>0</v>
      </c>
      <c r="J46" s="1">
        <v>6314568274</v>
      </c>
      <c r="K46" s="1">
        <v>101.59</v>
      </c>
      <c r="M46" s="1">
        <v>-98746274</v>
      </c>
      <c r="N46" s="1">
        <v>0</v>
      </c>
      <c r="O46" s="1">
        <v>6314568274</v>
      </c>
    </row>
    <row r="47" spans="1:15" x14ac:dyDescent="0.25">
      <c r="A47" t="s">
        <v>209</v>
      </c>
      <c r="B47" t="s">
        <v>9</v>
      </c>
      <c r="C47" s="2" t="s">
        <v>8</v>
      </c>
      <c r="D47" s="2" t="s">
        <v>7</v>
      </c>
      <c r="E47" s="1">
        <v>19063000000</v>
      </c>
      <c r="F47" s="1">
        <v>0</v>
      </c>
      <c r="G47" s="1">
        <v>0</v>
      </c>
      <c r="H47" s="1">
        <v>19063000000</v>
      </c>
      <c r="I47" s="1">
        <v>3440144066.4200001</v>
      </c>
      <c r="J47" s="1">
        <v>16629392660.190001</v>
      </c>
      <c r="K47" s="1">
        <v>87.23</v>
      </c>
      <c r="M47" s="1">
        <v>2433607339.8099999</v>
      </c>
      <c r="N47" s="1">
        <v>0</v>
      </c>
      <c r="O47" s="1">
        <v>16629392660.190001</v>
      </c>
    </row>
    <row r="48" spans="1:15" x14ac:dyDescent="0.25">
      <c r="A48" t="s">
        <v>209</v>
      </c>
      <c r="B48" t="s">
        <v>6</v>
      </c>
      <c r="C48" s="2" t="s">
        <v>5</v>
      </c>
      <c r="D48" s="2" t="s">
        <v>4</v>
      </c>
      <c r="E48" s="1">
        <v>16886500000</v>
      </c>
      <c r="F48" s="1">
        <v>0</v>
      </c>
      <c r="G48" s="1">
        <v>0</v>
      </c>
      <c r="H48" s="1">
        <v>16886500000</v>
      </c>
      <c r="I48" s="1">
        <v>3210303389.0900002</v>
      </c>
      <c r="J48" s="1">
        <v>15103446263.58</v>
      </c>
      <c r="K48" s="1">
        <v>89.44</v>
      </c>
      <c r="M48" s="1">
        <v>1783053736.4200001</v>
      </c>
      <c r="N48" s="1">
        <v>0</v>
      </c>
      <c r="O48" s="1">
        <v>15103446263.58</v>
      </c>
    </row>
    <row r="49" spans="1:15" x14ac:dyDescent="0.25">
      <c r="A49" t="s">
        <v>209</v>
      </c>
      <c r="B49" t="s">
        <v>2</v>
      </c>
      <c r="C49" s="2" t="s">
        <v>1</v>
      </c>
      <c r="D49" s="2" t="s">
        <v>0</v>
      </c>
      <c r="E49" s="1">
        <v>2176500000</v>
      </c>
      <c r="F49" s="1">
        <v>0</v>
      </c>
      <c r="G49" s="1">
        <v>0</v>
      </c>
      <c r="H49" s="1">
        <v>2176500000</v>
      </c>
      <c r="I49" s="1">
        <v>229840677.33000001</v>
      </c>
      <c r="J49" s="1">
        <v>1525946396.6099999</v>
      </c>
      <c r="K49" s="1">
        <v>70.11</v>
      </c>
      <c r="M49" s="1">
        <v>650553603.38999999</v>
      </c>
      <c r="N49" s="1">
        <v>0</v>
      </c>
      <c r="O49" s="1">
        <v>1525946396.6099999</v>
      </c>
    </row>
  </sheetData>
  <hyperlinks>
    <hyperlink ref="C5" location="Indice!A1" display="Indice"/>
    <hyperlink ref="C4" location="PA_libro!A1" display="INDICE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2"/>
  <sheetViews>
    <sheetView workbookViewId="0">
      <selection activeCell="N7" sqref="N7"/>
    </sheetView>
  </sheetViews>
  <sheetFormatPr baseColWidth="10" defaultRowHeight="15" x14ac:dyDescent="0.25"/>
  <cols>
    <col min="3" max="3" width="17" customWidth="1"/>
    <col min="4" max="4" width="40.28515625" customWidth="1"/>
    <col min="5" max="5" width="18.85546875" style="1" bestFit="1" customWidth="1"/>
    <col min="6" max="6" width="5" style="1" bestFit="1" customWidth="1"/>
    <col min="7" max="7" width="14.140625" style="1" bestFit="1" customWidth="1"/>
    <col min="8" max="8" width="18.85546875" style="1" bestFit="1" customWidth="1"/>
    <col min="9" max="9" width="17.85546875" style="1" bestFit="1" customWidth="1"/>
    <col min="10" max="10" width="18.85546875" style="1" bestFit="1" customWidth="1"/>
    <col min="11" max="11" width="8" style="1" bestFit="1" customWidth="1"/>
    <col min="12" max="12" width="11.42578125" style="1"/>
    <col min="13" max="13" width="18.85546875" style="1" bestFit="1" customWidth="1"/>
    <col min="14" max="14" width="5" style="1" bestFit="1" customWidth="1"/>
    <col min="15" max="15" width="18.85546875" style="1" bestFit="1" customWidth="1"/>
  </cols>
  <sheetData>
    <row r="1" spans="1:15" x14ac:dyDescent="0.25">
      <c r="A1" t="s">
        <v>285</v>
      </c>
      <c r="B1" s="8"/>
      <c r="C1" s="2" t="s">
        <v>287</v>
      </c>
    </row>
    <row r="2" spans="1:15" x14ac:dyDescent="0.25">
      <c r="A2" t="s">
        <v>286</v>
      </c>
      <c r="B2" s="8"/>
      <c r="C2" s="2" t="s">
        <v>285</v>
      </c>
    </row>
    <row r="3" spans="1:15" x14ac:dyDescent="0.25">
      <c r="A3">
        <v>42</v>
      </c>
      <c r="B3" s="8"/>
      <c r="C3" s="2" t="s">
        <v>284</v>
      </c>
    </row>
    <row r="4" spans="1:15" x14ac:dyDescent="0.25">
      <c r="B4" s="8"/>
      <c r="C4" s="12" t="s">
        <v>76</v>
      </c>
    </row>
    <row r="5" spans="1:15" x14ac:dyDescent="0.25">
      <c r="B5" s="8"/>
      <c r="C5" s="11">
        <v>42</v>
      </c>
      <c r="D5" s="10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pans="1:15" x14ac:dyDescent="0.25">
      <c r="B6" s="8"/>
      <c r="C6" t="str">
        <f>MID(17:17,1,1)</f>
        <v>2</v>
      </c>
    </row>
    <row r="7" spans="1:15" x14ac:dyDescent="0.25">
      <c r="B7" s="8"/>
      <c r="C7" s="2"/>
      <c r="D7" t="str">
        <f>MID(C1,FIND("Mes =",C1,1)+5,3)</f>
        <v xml:space="preserve"> 9 </v>
      </c>
      <c r="E7" s="1" t="str">
        <f>MID(C1,FIND("Entidad =",C1,1)+10,3)</f>
        <v>206</v>
      </c>
      <c r="F7" s="1" t="str">
        <f>MID(C1,FIND("Ejecutora =",C1,1)+12,2)</f>
        <v>01</v>
      </c>
      <c r="H7" s="1" t="str">
        <f>VLOOKUP(E7,[1]Hoja1!$B$6:$H$120,7,FALSE)</f>
        <v>EP</v>
      </c>
      <c r="I7" s="1" t="str">
        <f>VLOOKUP(E7,[1]Hoja1!$B$6:$R$120,17,FALSE)</f>
        <v>03.</v>
      </c>
    </row>
    <row r="8" spans="1:15" x14ac:dyDescent="0.25">
      <c r="B8" s="8"/>
      <c r="C8" s="2"/>
      <c r="D8" t="str">
        <f>VLOOKUP(E7,[1]Hoja1!$B$6:$H$120,3,FALSE)</f>
        <v>FONDO DE PRESTACIONES ECONÓMICAS, CESANTÍAS Y PENSIONES - FONCEP.</v>
      </c>
    </row>
    <row r="9" spans="1:15" x14ac:dyDescent="0.25">
      <c r="B9" s="8"/>
      <c r="C9" s="2"/>
    </row>
    <row r="10" spans="1:15" x14ac:dyDescent="0.25">
      <c r="B10" s="8"/>
      <c r="C10" s="2"/>
    </row>
    <row r="11" spans="1:15" x14ac:dyDescent="0.25">
      <c r="B11" s="8"/>
      <c r="C11" s="2"/>
    </row>
    <row r="12" spans="1:15" ht="101.25" x14ac:dyDescent="0.25">
      <c r="A12" t="s">
        <v>75</v>
      </c>
      <c r="B12" s="7" t="s">
        <v>74</v>
      </c>
      <c r="C12" s="6" t="s">
        <v>73</v>
      </c>
      <c r="D12" s="5" t="s">
        <v>72</v>
      </c>
      <c r="E12" s="4" t="s">
        <v>71</v>
      </c>
      <c r="F12" s="3" t="s">
        <v>70</v>
      </c>
      <c r="G12" s="4" t="s">
        <v>69</v>
      </c>
      <c r="H12" s="3" t="s">
        <v>68</v>
      </c>
      <c r="I12" s="3" t="s">
        <v>67</v>
      </c>
      <c r="J12" s="3" t="s">
        <v>66</v>
      </c>
      <c r="K12" s="3" t="s">
        <v>65</v>
      </c>
      <c r="L12" s="4" t="s">
        <v>64</v>
      </c>
      <c r="M12" s="3" t="s">
        <v>63</v>
      </c>
      <c r="N12" s="4" t="s">
        <v>62</v>
      </c>
      <c r="O12" s="3" t="s">
        <v>61</v>
      </c>
    </row>
    <row r="13" spans="1:15" x14ac:dyDescent="0.25">
      <c r="C13" s="2"/>
    </row>
    <row r="14" spans="1:15" x14ac:dyDescent="0.25">
      <c r="A14" t="s">
        <v>244</v>
      </c>
      <c r="B14" t="s">
        <v>60</v>
      </c>
      <c r="C14" s="2" t="s">
        <v>59</v>
      </c>
      <c r="D14" s="2" t="s">
        <v>58</v>
      </c>
      <c r="E14" s="1">
        <v>639813005000</v>
      </c>
      <c r="F14" s="1">
        <v>0</v>
      </c>
      <c r="G14" s="1">
        <v>0</v>
      </c>
      <c r="H14" s="1">
        <v>639813005000</v>
      </c>
      <c r="I14" s="1">
        <v>27335617902</v>
      </c>
      <c r="J14" s="1">
        <v>343776535531</v>
      </c>
      <c r="K14" s="1">
        <v>53.73</v>
      </c>
      <c r="M14" s="1">
        <v>296036469469</v>
      </c>
      <c r="N14" s="1">
        <v>0</v>
      </c>
      <c r="O14" s="1">
        <v>343776535531</v>
      </c>
    </row>
    <row r="15" spans="1:15" x14ac:dyDescent="0.25">
      <c r="A15" t="s">
        <v>244</v>
      </c>
      <c r="B15" t="s">
        <v>57</v>
      </c>
      <c r="C15" s="2" t="s">
        <v>56</v>
      </c>
      <c r="D15" s="2" t="s">
        <v>55</v>
      </c>
      <c r="E15" s="1">
        <v>13793623000</v>
      </c>
      <c r="F15" s="1">
        <v>0</v>
      </c>
      <c r="G15" s="1">
        <v>0</v>
      </c>
      <c r="H15" s="1">
        <v>13793623000</v>
      </c>
      <c r="I15" s="1">
        <v>1069172651</v>
      </c>
      <c r="J15" s="1">
        <v>13729335396</v>
      </c>
      <c r="K15" s="1">
        <v>99.53</v>
      </c>
      <c r="M15" s="1">
        <v>64287604</v>
      </c>
      <c r="N15" s="1">
        <v>0</v>
      </c>
      <c r="O15" s="1">
        <v>13729335396</v>
      </c>
    </row>
    <row r="16" spans="1:15" x14ac:dyDescent="0.25">
      <c r="A16" t="s">
        <v>244</v>
      </c>
      <c r="B16" t="s">
        <v>283</v>
      </c>
      <c r="C16" s="2" t="s">
        <v>282</v>
      </c>
      <c r="D16" s="2" t="s">
        <v>281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M16" s="1">
        <v>0</v>
      </c>
      <c r="N16" s="1">
        <v>0</v>
      </c>
      <c r="O16" s="1">
        <v>0</v>
      </c>
    </row>
    <row r="17" spans="1:15" x14ac:dyDescent="0.25">
      <c r="A17" t="s">
        <v>244</v>
      </c>
      <c r="B17" t="s">
        <v>280</v>
      </c>
      <c r="C17" s="2" t="s">
        <v>279</v>
      </c>
      <c r="D17" s="2" t="s">
        <v>278</v>
      </c>
      <c r="E17" s="1">
        <v>0</v>
      </c>
      <c r="F17" s="1">
        <v>0</v>
      </c>
      <c r="G17" s="1">
        <v>0</v>
      </c>
      <c r="H17" s="1">
        <v>0</v>
      </c>
      <c r="I17" s="1">
        <v>0</v>
      </c>
      <c r="J17" s="1">
        <v>0</v>
      </c>
      <c r="K17" s="1">
        <v>0</v>
      </c>
      <c r="M17" s="1">
        <v>0</v>
      </c>
      <c r="N17" s="1">
        <v>0</v>
      </c>
      <c r="O17" s="1">
        <v>0</v>
      </c>
    </row>
    <row r="18" spans="1:15" x14ac:dyDescent="0.25">
      <c r="A18" t="s">
        <v>244</v>
      </c>
      <c r="B18" t="s">
        <v>54</v>
      </c>
      <c r="C18" s="2" t="s">
        <v>53</v>
      </c>
      <c r="D18" s="2" t="s">
        <v>52</v>
      </c>
      <c r="E18" s="1">
        <v>13793623000</v>
      </c>
      <c r="F18" s="1">
        <v>0</v>
      </c>
      <c r="G18" s="1">
        <v>0</v>
      </c>
      <c r="H18" s="1">
        <v>13793623000</v>
      </c>
      <c r="I18" s="1">
        <v>1069172651</v>
      </c>
      <c r="J18" s="1">
        <v>13729335396</v>
      </c>
      <c r="K18" s="1">
        <v>99.53</v>
      </c>
      <c r="M18" s="1">
        <v>64287604</v>
      </c>
      <c r="N18" s="1">
        <v>0</v>
      </c>
      <c r="O18" s="1">
        <v>13729335396</v>
      </c>
    </row>
    <row r="19" spans="1:15" x14ac:dyDescent="0.25">
      <c r="A19" t="s">
        <v>244</v>
      </c>
      <c r="B19" t="s">
        <v>51</v>
      </c>
      <c r="C19" s="2" t="s">
        <v>50</v>
      </c>
      <c r="D19" s="2" t="s">
        <v>49</v>
      </c>
      <c r="E19" s="1">
        <v>1031316000</v>
      </c>
      <c r="F19" s="1">
        <v>0</v>
      </c>
      <c r="G19" s="1">
        <v>0</v>
      </c>
      <c r="H19" s="1">
        <v>1031316000</v>
      </c>
      <c r="I19" s="1">
        <v>191898439</v>
      </c>
      <c r="J19" s="1">
        <v>938072654</v>
      </c>
      <c r="K19" s="1">
        <v>90.96</v>
      </c>
      <c r="M19" s="1">
        <v>93243346</v>
      </c>
      <c r="N19" s="1">
        <v>0</v>
      </c>
      <c r="O19" s="1">
        <v>938072654</v>
      </c>
    </row>
    <row r="20" spans="1:15" x14ac:dyDescent="0.25">
      <c r="A20" t="s">
        <v>244</v>
      </c>
      <c r="B20" t="s">
        <v>277</v>
      </c>
      <c r="C20" s="2" t="s">
        <v>276</v>
      </c>
      <c r="D20" s="2" t="s">
        <v>275</v>
      </c>
      <c r="E20" s="1">
        <v>33600000</v>
      </c>
      <c r="F20" s="1">
        <v>0</v>
      </c>
      <c r="G20" s="1">
        <v>0</v>
      </c>
      <c r="H20" s="1">
        <v>33600000</v>
      </c>
      <c r="I20" s="1">
        <v>34490853</v>
      </c>
      <c r="J20" s="1">
        <v>85061269</v>
      </c>
      <c r="K20" s="1">
        <v>253.16</v>
      </c>
      <c r="M20" s="1">
        <v>-51461269</v>
      </c>
      <c r="N20" s="1">
        <v>0</v>
      </c>
      <c r="O20" s="1">
        <v>85061269</v>
      </c>
    </row>
    <row r="21" spans="1:15" x14ac:dyDescent="0.25">
      <c r="A21" t="s">
        <v>244</v>
      </c>
      <c r="B21" t="s">
        <v>274</v>
      </c>
      <c r="C21" s="2" t="s">
        <v>273</v>
      </c>
      <c r="D21" s="2" t="s">
        <v>272</v>
      </c>
      <c r="E21" s="1">
        <v>744000000</v>
      </c>
      <c r="F21" s="1">
        <v>0</v>
      </c>
      <c r="G21" s="1">
        <v>0</v>
      </c>
      <c r="H21" s="1">
        <v>744000000</v>
      </c>
      <c r="I21" s="1">
        <v>140311384</v>
      </c>
      <c r="J21" s="1">
        <v>581225171</v>
      </c>
      <c r="K21" s="1">
        <v>78.12</v>
      </c>
      <c r="M21" s="1">
        <v>162774829</v>
      </c>
      <c r="N21" s="1">
        <v>0</v>
      </c>
      <c r="O21" s="1">
        <v>581225171</v>
      </c>
    </row>
    <row r="22" spans="1:15" x14ac:dyDescent="0.25">
      <c r="A22" t="s">
        <v>244</v>
      </c>
      <c r="B22" t="s">
        <v>271</v>
      </c>
      <c r="C22" s="2" t="s">
        <v>270</v>
      </c>
      <c r="D22" s="2" t="s">
        <v>269</v>
      </c>
      <c r="E22" s="1">
        <v>744000000</v>
      </c>
      <c r="F22" s="1">
        <v>0</v>
      </c>
      <c r="G22" s="1">
        <v>0</v>
      </c>
      <c r="H22" s="1">
        <v>744000000</v>
      </c>
      <c r="I22" s="1">
        <v>140311384</v>
      </c>
      <c r="J22" s="1">
        <v>581225171</v>
      </c>
      <c r="K22" s="1">
        <v>78.12</v>
      </c>
      <c r="M22" s="1">
        <v>162774829</v>
      </c>
      <c r="N22" s="1">
        <v>0</v>
      </c>
      <c r="O22" s="1">
        <v>581225171</v>
      </c>
    </row>
    <row r="23" spans="1:15" x14ac:dyDescent="0.25">
      <c r="A23" t="s">
        <v>244</v>
      </c>
      <c r="B23" t="s">
        <v>268</v>
      </c>
      <c r="C23" s="2" t="s">
        <v>267</v>
      </c>
      <c r="D23" s="2" t="s">
        <v>266</v>
      </c>
      <c r="E23" s="1">
        <v>2520000</v>
      </c>
      <c r="F23" s="1">
        <v>0</v>
      </c>
      <c r="G23" s="1">
        <v>0</v>
      </c>
      <c r="H23" s="1">
        <v>2520000</v>
      </c>
      <c r="I23" s="1">
        <v>425382</v>
      </c>
      <c r="J23" s="1">
        <v>1920774</v>
      </c>
      <c r="K23" s="1">
        <v>76.22</v>
      </c>
      <c r="M23" s="1">
        <v>599226</v>
      </c>
      <c r="N23" s="1">
        <v>0</v>
      </c>
      <c r="O23" s="1">
        <v>1920774</v>
      </c>
    </row>
    <row r="24" spans="1:15" x14ac:dyDescent="0.25">
      <c r="A24" t="s">
        <v>244</v>
      </c>
      <c r="B24" t="s">
        <v>45</v>
      </c>
      <c r="C24" s="2" t="s">
        <v>44</v>
      </c>
      <c r="D24" s="2" t="s">
        <v>43</v>
      </c>
      <c r="E24" s="1">
        <v>251196000</v>
      </c>
      <c r="F24" s="1">
        <v>0</v>
      </c>
      <c r="G24" s="1">
        <v>0</v>
      </c>
      <c r="H24" s="1">
        <v>251196000</v>
      </c>
      <c r="I24" s="1">
        <v>16670820</v>
      </c>
      <c r="J24" s="1">
        <v>269865440</v>
      </c>
      <c r="K24" s="1">
        <v>107.43</v>
      </c>
      <c r="M24" s="1">
        <v>-18669440</v>
      </c>
      <c r="N24" s="1">
        <v>0</v>
      </c>
      <c r="O24" s="1">
        <v>269865440</v>
      </c>
    </row>
    <row r="25" spans="1:15" x14ac:dyDescent="0.25">
      <c r="A25" t="s">
        <v>244</v>
      </c>
      <c r="B25" t="s">
        <v>265</v>
      </c>
      <c r="C25" s="2" t="s">
        <v>264</v>
      </c>
      <c r="D25" s="2" t="s">
        <v>263</v>
      </c>
      <c r="E25" s="1">
        <v>12558562000</v>
      </c>
      <c r="F25" s="1">
        <v>0</v>
      </c>
      <c r="G25" s="1">
        <v>0</v>
      </c>
      <c r="H25" s="1">
        <v>12558562000</v>
      </c>
      <c r="I25" s="1">
        <v>876703112</v>
      </c>
      <c r="J25" s="1">
        <v>12771450066</v>
      </c>
      <c r="K25" s="1">
        <v>101.7</v>
      </c>
      <c r="M25" s="1">
        <v>-212888066</v>
      </c>
      <c r="N25" s="1">
        <v>0</v>
      </c>
      <c r="O25" s="1">
        <v>12771450066</v>
      </c>
    </row>
    <row r="26" spans="1:15" x14ac:dyDescent="0.25">
      <c r="A26" t="s">
        <v>244</v>
      </c>
      <c r="B26" t="s">
        <v>262</v>
      </c>
      <c r="C26" s="2" t="s">
        <v>261</v>
      </c>
      <c r="D26" s="2" t="s">
        <v>260</v>
      </c>
      <c r="E26" s="1">
        <v>8196537000</v>
      </c>
      <c r="F26" s="1">
        <v>0</v>
      </c>
      <c r="G26" s="1">
        <v>0</v>
      </c>
      <c r="H26" s="1">
        <v>8196537000</v>
      </c>
      <c r="I26" s="1">
        <v>536513377</v>
      </c>
      <c r="J26" s="1">
        <v>8572638402</v>
      </c>
      <c r="K26" s="1">
        <v>104.59</v>
      </c>
      <c r="M26" s="1">
        <v>-376101402</v>
      </c>
      <c r="N26" s="1">
        <v>0</v>
      </c>
      <c r="O26" s="1">
        <v>8572638402</v>
      </c>
    </row>
    <row r="27" spans="1:15" x14ac:dyDescent="0.25">
      <c r="A27" t="s">
        <v>244</v>
      </c>
      <c r="B27" t="s">
        <v>259</v>
      </c>
      <c r="C27" s="2" t="s">
        <v>258</v>
      </c>
      <c r="D27" s="2" t="s">
        <v>257</v>
      </c>
      <c r="E27" s="1">
        <v>4362025000</v>
      </c>
      <c r="F27" s="1">
        <v>0</v>
      </c>
      <c r="G27" s="1">
        <v>0</v>
      </c>
      <c r="H27" s="1">
        <v>4362025000</v>
      </c>
      <c r="I27" s="1">
        <v>340189735</v>
      </c>
      <c r="J27" s="1">
        <v>4198811664</v>
      </c>
      <c r="K27" s="1">
        <v>96.26</v>
      </c>
      <c r="M27" s="1">
        <v>163213336</v>
      </c>
      <c r="N27" s="1">
        <v>0</v>
      </c>
      <c r="O27" s="1">
        <v>4198811664</v>
      </c>
    </row>
    <row r="28" spans="1:15" x14ac:dyDescent="0.25">
      <c r="A28" t="s">
        <v>244</v>
      </c>
      <c r="B28" t="s">
        <v>42</v>
      </c>
      <c r="C28" s="2" t="s">
        <v>41</v>
      </c>
      <c r="D28" s="2" t="s">
        <v>40</v>
      </c>
      <c r="E28" s="1">
        <v>203745000</v>
      </c>
      <c r="F28" s="1">
        <v>0</v>
      </c>
      <c r="G28" s="1">
        <v>0</v>
      </c>
      <c r="H28" s="1">
        <v>203745000</v>
      </c>
      <c r="I28" s="1">
        <v>571100</v>
      </c>
      <c r="J28" s="1">
        <v>19812676</v>
      </c>
      <c r="K28" s="1">
        <v>9.7200000000000006</v>
      </c>
      <c r="M28" s="1">
        <v>183932324</v>
      </c>
      <c r="N28" s="1">
        <v>0</v>
      </c>
      <c r="O28" s="1">
        <v>19812676</v>
      </c>
    </row>
    <row r="29" spans="1:15" x14ac:dyDescent="0.25">
      <c r="A29" t="s">
        <v>244</v>
      </c>
      <c r="B29" t="s">
        <v>39</v>
      </c>
      <c r="C29" s="2" t="s">
        <v>38</v>
      </c>
      <c r="D29" s="2" t="s">
        <v>37</v>
      </c>
      <c r="E29" s="1">
        <v>542766786000</v>
      </c>
      <c r="F29" s="1">
        <v>0</v>
      </c>
      <c r="G29" s="1">
        <v>0</v>
      </c>
      <c r="H29" s="1">
        <v>542766786000</v>
      </c>
      <c r="I29" s="1">
        <v>26265088841</v>
      </c>
      <c r="J29" s="1">
        <v>329949592319</v>
      </c>
      <c r="K29" s="1">
        <v>60.79</v>
      </c>
      <c r="M29" s="1">
        <v>212817193681</v>
      </c>
      <c r="N29" s="1">
        <v>0</v>
      </c>
      <c r="O29" s="1">
        <v>329949592319</v>
      </c>
    </row>
    <row r="30" spans="1:15" x14ac:dyDescent="0.25">
      <c r="A30" t="s">
        <v>244</v>
      </c>
      <c r="B30" t="s">
        <v>36</v>
      </c>
      <c r="C30" s="2" t="s">
        <v>35</v>
      </c>
      <c r="D30" s="2" t="s">
        <v>34</v>
      </c>
      <c r="E30" s="1">
        <v>542766786000</v>
      </c>
      <c r="F30" s="1">
        <v>0</v>
      </c>
      <c r="G30" s="1">
        <v>0</v>
      </c>
      <c r="H30" s="1">
        <v>542766786000</v>
      </c>
      <c r="I30" s="1">
        <v>26265088841</v>
      </c>
      <c r="J30" s="1">
        <v>329949592319</v>
      </c>
      <c r="K30" s="1">
        <v>60.79</v>
      </c>
      <c r="M30" s="1">
        <v>212817193681</v>
      </c>
      <c r="N30" s="1">
        <v>0</v>
      </c>
      <c r="O30" s="1">
        <v>329949592319</v>
      </c>
    </row>
    <row r="31" spans="1:15" x14ac:dyDescent="0.25">
      <c r="A31" t="s">
        <v>244</v>
      </c>
      <c r="B31" t="s">
        <v>33</v>
      </c>
      <c r="C31" s="2" t="s">
        <v>32</v>
      </c>
      <c r="D31" s="2" t="s">
        <v>31</v>
      </c>
      <c r="E31" s="1">
        <v>21623576000</v>
      </c>
      <c r="F31" s="1">
        <v>0</v>
      </c>
      <c r="G31" s="1">
        <v>0</v>
      </c>
      <c r="H31" s="1">
        <v>21623576000</v>
      </c>
      <c r="I31" s="1">
        <v>1421892396</v>
      </c>
      <c r="J31" s="1">
        <v>10841842573</v>
      </c>
      <c r="K31" s="1">
        <v>50.14</v>
      </c>
      <c r="M31" s="1">
        <v>10781733427</v>
      </c>
      <c r="N31" s="1">
        <v>0</v>
      </c>
      <c r="O31" s="1">
        <v>10841842573</v>
      </c>
    </row>
    <row r="32" spans="1:15" x14ac:dyDescent="0.25">
      <c r="A32" t="s">
        <v>244</v>
      </c>
      <c r="B32" t="s">
        <v>30</v>
      </c>
      <c r="C32" s="2" t="s">
        <v>29</v>
      </c>
      <c r="D32" s="2" t="s">
        <v>28</v>
      </c>
      <c r="E32" s="1">
        <v>21623576000</v>
      </c>
      <c r="F32" s="1">
        <v>0</v>
      </c>
      <c r="G32" s="1">
        <v>-12850000</v>
      </c>
      <c r="H32" s="1">
        <v>21610726000</v>
      </c>
      <c r="I32" s="1">
        <v>1409042396</v>
      </c>
      <c r="J32" s="1">
        <v>10828992573</v>
      </c>
      <c r="K32" s="1">
        <v>50.11</v>
      </c>
      <c r="M32" s="1">
        <v>10781733427</v>
      </c>
      <c r="N32" s="1">
        <v>0</v>
      </c>
      <c r="O32" s="1">
        <v>10828992573</v>
      </c>
    </row>
    <row r="33" spans="1:15" x14ac:dyDescent="0.25">
      <c r="A33" t="s">
        <v>244</v>
      </c>
      <c r="B33" t="s">
        <v>27</v>
      </c>
      <c r="C33" s="2" t="s">
        <v>26</v>
      </c>
      <c r="D33" s="2" t="s">
        <v>25</v>
      </c>
      <c r="E33" s="1">
        <v>0</v>
      </c>
      <c r="F33" s="1">
        <v>0</v>
      </c>
      <c r="G33" s="1">
        <v>12850000</v>
      </c>
      <c r="H33" s="1">
        <v>12850000</v>
      </c>
      <c r="I33" s="1">
        <v>12850000</v>
      </c>
      <c r="J33" s="1">
        <v>12850000</v>
      </c>
      <c r="K33" s="1">
        <v>1000</v>
      </c>
      <c r="M33" s="1">
        <v>0</v>
      </c>
      <c r="N33" s="1">
        <v>0</v>
      </c>
      <c r="O33" s="1">
        <v>12850000</v>
      </c>
    </row>
    <row r="34" spans="1:15" x14ac:dyDescent="0.25">
      <c r="A34" t="s">
        <v>244</v>
      </c>
      <c r="B34" t="s">
        <v>24</v>
      </c>
      <c r="C34" s="2" t="s">
        <v>23</v>
      </c>
      <c r="D34" s="2" t="s">
        <v>22</v>
      </c>
      <c r="E34" s="1">
        <v>0</v>
      </c>
      <c r="F34" s="1">
        <v>0</v>
      </c>
      <c r="G34" s="1">
        <v>12850000</v>
      </c>
      <c r="H34" s="1">
        <v>12850000</v>
      </c>
      <c r="I34" s="1">
        <v>12850000</v>
      </c>
      <c r="J34" s="1">
        <v>12850000</v>
      </c>
      <c r="K34" s="1">
        <v>1000</v>
      </c>
      <c r="M34" s="1">
        <v>0</v>
      </c>
      <c r="N34" s="1">
        <v>0</v>
      </c>
      <c r="O34" s="1">
        <v>12850000</v>
      </c>
    </row>
    <row r="35" spans="1:15" x14ac:dyDescent="0.25">
      <c r="A35" t="s">
        <v>244</v>
      </c>
      <c r="B35" t="s">
        <v>256</v>
      </c>
      <c r="C35" s="2" t="s">
        <v>255</v>
      </c>
      <c r="D35" s="2" t="s">
        <v>254</v>
      </c>
      <c r="E35" s="1">
        <v>38000000000</v>
      </c>
      <c r="F35" s="1">
        <v>0</v>
      </c>
      <c r="G35" s="1">
        <v>0</v>
      </c>
      <c r="H35" s="1">
        <v>38000000000</v>
      </c>
      <c r="I35" s="1">
        <v>0</v>
      </c>
      <c r="J35" s="1">
        <v>38000000000</v>
      </c>
      <c r="K35" s="1">
        <v>1000</v>
      </c>
      <c r="M35" s="1">
        <v>0</v>
      </c>
      <c r="N35" s="1">
        <v>0</v>
      </c>
      <c r="O35" s="1">
        <v>38000000000</v>
      </c>
    </row>
    <row r="36" spans="1:15" x14ac:dyDescent="0.25">
      <c r="A36" t="s">
        <v>244</v>
      </c>
      <c r="B36" t="s">
        <v>253</v>
      </c>
      <c r="C36" s="2" t="s">
        <v>252</v>
      </c>
      <c r="D36" s="2" t="s">
        <v>251</v>
      </c>
      <c r="E36" s="1">
        <v>298000000000</v>
      </c>
      <c r="F36" s="1">
        <v>0</v>
      </c>
      <c r="G36" s="1">
        <v>0</v>
      </c>
      <c r="H36" s="1">
        <v>298000000000</v>
      </c>
      <c r="I36" s="1">
        <v>21326714285</v>
      </c>
      <c r="J36" s="1">
        <v>212729609517</v>
      </c>
      <c r="K36" s="1">
        <v>71.39</v>
      </c>
      <c r="M36" s="1">
        <v>85270390483</v>
      </c>
      <c r="N36" s="1">
        <v>0</v>
      </c>
      <c r="O36" s="1">
        <v>212729609517</v>
      </c>
    </row>
    <row r="37" spans="1:15" x14ac:dyDescent="0.25">
      <c r="A37" t="s">
        <v>244</v>
      </c>
      <c r="B37" t="s">
        <v>250</v>
      </c>
      <c r="C37" s="2" t="s">
        <v>249</v>
      </c>
      <c r="D37" s="2" t="s">
        <v>248</v>
      </c>
      <c r="E37" s="1">
        <v>135143210000</v>
      </c>
      <c r="F37" s="1">
        <v>0</v>
      </c>
      <c r="G37" s="1">
        <v>0</v>
      </c>
      <c r="H37" s="1">
        <v>135143210000</v>
      </c>
      <c r="I37" s="1">
        <v>2065860000</v>
      </c>
      <c r="J37" s="1">
        <v>64855536830</v>
      </c>
      <c r="K37" s="1">
        <v>47.99</v>
      </c>
      <c r="M37" s="1">
        <v>70287673170</v>
      </c>
      <c r="N37" s="1">
        <v>0</v>
      </c>
      <c r="O37" s="1">
        <v>64855536830</v>
      </c>
    </row>
    <row r="38" spans="1:15" x14ac:dyDescent="0.25">
      <c r="A38" t="s">
        <v>244</v>
      </c>
      <c r="B38" t="s">
        <v>247</v>
      </c>
      <c r="C38" s="2" t="s">
        <v>246</v>
      </c>
      <c r="D38" s="2" t="s">
        <v>245</v>
      </c>
      <c r="E38" s="1">
        <v>50000000000</v>
      </c>
      <c r="F38" s="1">
        <v>0</v>
      </c>
      <c r="G38" s="1">
        <v>0</v>
      </c>
      <c r="H38" s="1">
        <v>50000000000</v>
      </c>
      <c r="I38" s="1">
        <v>1450622160</v>
      </c>
      <c r="J38" s="1">
        <v>3522603399</v>
      </c>
      <c r="K38" s="1">
        <v>7.05</v>
      </c>
      <c r="M38" s="1">
        <v>46477396601</v>
      </c>
      <c r="N38" s="1">
        <v>0</v>
      </c>
      <c r="O38" s="1">
        <v>3522603399</v>
      </c>
    </row>
    <row r="39" spans="1:15" x14ac:dyDescent="0.25">
      <c r="A39" t="s">
        <v>244</v>
      </c>
      <c r="B39" t="s">
        <v>21</v>
      </c>
      <c r="C39" s="2" t="s">
        <v>20</v>
      </c>
      <c r="D39" s="2" t="s">
        <v>19</v>
      </c>
      <c r="E39" s="1">
        <v>83252596000</v>
      </c>
      <c r="F39" s="1">
        <v>0</v>
      </c>
      <c r="G39" s="1">
        <v>0</v>
      </c>
      <c r="H39" s="1">
        <v>83252596000</v>
      </c>
      <c r="I39" s="1">
        <v>1356410</v>
      </c>
      <c r="J39" s="1">
        <v>97607816</v>
      </c>
      <c r="K39" s="1">
        <v>0.12</v>
      </c>
      <c r="M39" s="1">
        <v>83154988184</v>
      </c>
      <c r="N39" s="1">
        <v>0</v>
      </c>
      <c r="O39" s="1">
        <v>97607816</v>
      </c>
    </row>
    <row r="40" spans="1:15" x14ac:dyDescent="0.25">
      <c r="A40" t="s">
        <v>244</v>
      </c>
      <c r="B40" t="s">
        <v>9</v>
      </c>
      <c r="C40" s="2" t="s">
        <v>8</v>
      </c>
      <c r="D40" s="2" t="s">
        <v>7</v>
      </c>
      <c r="E40" s="1">
        <v>83252596000</v>
      </c>
      <c r="F40" s="1">
        <v>0</v>
      </c>
      <c r="G40" s="1">
        <v>0</v>
      </c>
      <c r="H40" s="1">
        <v>83252596000</v>
      </c>
      <c r="I40" s="1">
        <v>1356410</v>
      </c>
      <c r="J40" s="1">
        <v>97607816</v>
      </c>
      <c r="K40" s="1">
        <v>0.12</v>
      </c>
      <c r="M40" s="1">
        <v>83154988184</v>
      </c>
      <c r="N40" s="1">
        <v>0</v>
      </c>
      <c r="O40" s="1">
        <v>97607816</v>
      </c>
    </row>
    <row r="41" spans="1:15" x14ac:dyDescent="0.25">
      <c r="A41" t="s">
        <v>244</v>
      </c>
      <c r="B41" t="s">
        <v>6</v>
      </c>
      <c r="C41" s="2" t="s">
        <v>5</v>
      </c>
      <c r="D41" s="2" t="s">
        <v>4</v>
      </c>
      <c r="E41" s="1">
        <v>83252596000</v>
      </c>
      <c r="F41" s="1">
        <v>0</v>
      </c>
      <c r="G41" s="1">
        <v>0</v>
      </c>
      <c r="H41" s="1">
        <v>83252596000</v>
      </c>
      <c r="I41" s="1">
        <v>707315</v>
      </c>
      <c r="J41" s="1">
        <v>50063973</v>
      </c>
      <c r="K41" s="1">
        <v>0.06</v>
      </c>
      <c r="M41" s="1">
        <v>83202532027</v>
      </c>
      <c r="N41" s="1">
        <v>0</v>
      </c>
      <c r="O41" s="1">
        <v>50063973</v>
      </c>
    </row>
    <row r="42" spans="1:15" x14ac:dyDescent="0.25">
      <c r="A42" t="s">
        <v>244</v>
      </c>
      <c r="B42" t="s">
        <v>2</v>
      </c>
      <c r="C42" s="2" t="s">
        <v>1</v>
      </c>
      <c r="D42" s="2" t="s">
        <v>0</v>
      </c>
      <c r="E42" s="1">
        <v>0</v>
      </c>
      <c r="F42" s="1">
        <v>0</v>
      </c>
      <c r="G42" s="1">
        <v>0</v>
      </c>
      <c r="H42" s="1">
        <v>0</v>
      </c>
      <c r="I42" s="1">
        <v>649095</v>
      </c>
      <c r="J42" s="1">
        <v>47543843</v>
      </c>
      <c r="K42" s="1">
        <v>0</v>
      </c>
      <c r="M42" s="1">
        <v>-47543843</v>
      </c>
      <c r="N42" s="1">
        <v>0</v>
      </c>
      <c r="O42" s="1">
        <v>47543843</v>
      </c>
    </row>
  </sheetData>
  <hyperlinks>
    <hyperlink ref="C5" location="Indice!A1" display="Indice"/>
    <hyperlink ref="C4" location="PA_libro!A1" display="INDICE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"/>
  <sheetViews>
    <sheetView workbookViewId="0">
      <selection activeCell="N7" sqref="N7"/>
    </sheetView>
  </sheetViews>
  <sheetFormatPr baseColWidth="10" defaultRowHeight="15" x14ac:dyDescent="0.25"/>
  <cols>
    <col min="3" max="3" width="17" customWidth="1"/>
    <col min="4" max="4" width="40.28515625" customWidth="1"/>
    <col min="5" max="5" width="18.85546875" style="1" bestFit="1" customWidth="1"/>
    <col min="6" max="6" width="5" style="1" bestFit="1" customWidth="1"/>
    <col min="7" max="7" width="17.85546875" style="1" bestFit="1" customWidth="1"/>
    <col min="8" max="8" width="18.85546875" style="1" bestFit="1" customWidth="1"/>
    <col min="9" max="9" width="16.85546875" style="1" bestFit="1" customWidth="1"/>
    <col min="10" max="10" width="17.85546875" style="1" bestFit="1" customWidth="1"/>
    <col min="11" max="11" width="9" style="1" bestFit="1" customWidth="1"/>
    <col min="12" max="12" width="11.42578125" style="1"/>
    <col min="13" max="13" width="17.85546875" style="1" bestFit="1" customWidth="1"/>
    <col min="14" max="14" width="5" style="1" bestFit="1" customWidth="1"/>
    <col min="15" max="15" width="17.85546875" style="1" bestFit="1" customWidth="1"/>
  </cols>
  <sheetData>
    <row r="1" spans="1:15" x14ac:dyDescent="0.25">
      <c r="A1" t="s">
        <v>293</v>
      </c>
      <c r="B1" s="8"/>
      <c r="C1" s="2" t="s">
        <v>295</v>
      </c>
    </row>
    <row r="2" spans="1:15" x14ac:dyDescent="0.25">
      <c r="A2" t="s">
        <v>294</v>
      </c>
      <c r="B2" s="8"/>
      <c r="C2" s="2" t="s">
        <v>293</v>
      </c>
    </row>
    <row r="3" spans="1:15" x14ac:dyDescent="0.25">
      <c r="A3">
        <v>34</v>
      </c>
      <c r="B3" s="8"/>
      <c r="C3" s="2" t="s">
        <v>292</v>
      </c>
    </row>
    <row r="4" spans="1:15" x14ac:dyDescent="0.25">
      <c r="B4" s="8"/>
      <c r="C4" s="12" t="s">
        <v>76</v>
      </c>
    </row>
    <row r="5" spans="1:15" x14ac:dyDescent="0.25">
      <c r="B5" s="8"/>
      <c r="C5" s="11">
        <v>34</v>
      </c>
      <c r="D5" s="10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pans="1:15" x14ac:dyDescent="0.25">
      <c r="B6" s="8"/>
      <c r="C6" t="str">
        <f>MID(17:17,1,1)</f>
        <v>2</v>
      </c>
    </row>
    <row r="7" spans="1:15" x14ac:dyDescent="0.25">
      <c r="B7" s="8"/>
      <c r="C7" s="2"/>
      <c r="D7" t="str">
        <f>MID(C1,FIND("Mes =",C1,1)+5,3)</f>
        <v xml:space="preserve"> 9 </v>
      </c>
      <c r="E7" s="1" t="str">
        <f>MID(C1,FIND("Entidad =",C1,1)+10,3)</f>
        <v>208</v>
      </c>
      <c r="F7" s="1" t="str">
        <f>MID(C1,FIND("Ejecutora =",C1,1)+12,2)</f>
        <v>01</v>
      </c>
      <c r="H7" s="1" t="str">
        <f>VLOOKUP(E7,[1]Hoja1!$B$6:$H$120,7,FALSE)</f>
        <v>EP</v>
      </c>
      <c r="I7" s="1" t="str">
        <f>VLOOKUP(E7,[1]Hoja1!$B$6:$R$120,17,FALSE)</f>
        <v>12.</v>
      </c>
    </row>
    <row r="8" spans="1:15" x14ac:dyDescent="0.25">
      <c r="B8" s="8"/>
      <c r="C8" s="2"/>
      <c r="D8" t="str">
        <f>VLOOKUP(E7,[1]Hoja1!$B$6:$H$120,3,FALSE)</f>
        <v>CAJA DE VIVIENDA POPULAR.</v>
      </c>
    </row>
    <row r="9" spans="1:15" x14ac:dyDescent="0.25">
      <c r="B9" s="8"/>
      <c r="C9" s="2"/>
    </row>
    <row r="10" spans="1:15" x14ac:dyDescent="0.25">
      <c r="B10" s="8"/>
      <c r="C10" s="2"/>
    </row>
    <row r="11" spans="1:15" x14ac:dyDescent="0.25">
      <c r="B11" s="8"/>
      <c r="C11" s="2"/>
    </row>
    <row r="12" spans="1:15" ht="101.25" x14ac:dyDescent="0.25">
      <c r="A12" t="s">
        <v>75</v>
      </c>
      <c r="B12" s="7" t="s">
        <v>74</v>
      </c>
      <c r="C12" s="6" t="s">
        <v>73</v>
      </c>
      <c r="D12" s="5" t="s">
        <v>72</v>
      </c>
      <c r="E12" s="4" t="s">
        <v>71</v>
      </c>
      <c r="F12" s="3" t="s">
        <v>70</v>
      </c>
      <c r="G12" s="4" t="s">
        <v>69</v>
      </c>
      <c r="H12" s="3" t="s">
        <v>68</v>
      </c>
      <c r="I12" s="3" t="s">
        <v>67</v>
      </c>
      <c r="J12" s="3" t="s">
        <v>66</v>
      </c>
      <c r="K12" s="3" t="s">
        <v>65</v>
      </c>
      <c r="L12" s="4" t="s">
        <v>64</v>
      </c>
      <c r="M12" s="3" t="s">
        <v>63</v>
      </c>
      <c r="N12" s="4" t="s">
        <v>62</v>
      </c>
      <c r="O12" s="3" t="s">
        <v>61</v>
      </c>
    </row>
    <row r="13" spans="1:15" x14ac:dyDescent="0.25">
      <c r="C13" s="2"/>
    </row>
    <row r="14" spans="1:15" x14ac:dyDescent="0.25">
      <c r="A14" t="s">
        <v>288</v>
      </c>
      <c r="B14" t="s">
        <v>60</v>
      </c>
      <c r="C14" s="2" t="s">
        <v>59</v>
      </c>
      <c r="D14" s="2" t="s">
        <v>58</v>
      </c>
      <c r="E14" s="1">
        <v>113632442000</v>
      </c>
      <c r="F14" s="1">
        <v>0</v>
      </c>
      <c r="G14" s="1">
        <v>11429025394</v>
      </c>
      <c r="H14" s="1">
        <v>125061467394</v>
      </c>
      <c r="I14" s="1">
        <v>4026317795</v>
      </c>
      <c r="J14" s="1">
        <v>60910596231</v>
      </c>
      <c r="K14" s="1">
        <v>48.7</v>
      </c>
      <c r="M14" s="1">
        <v>64150871163</v>
      </c>
      <c r="N14" s="1">
        <v>0</v>
      </c>
      <c r="O14" s="1">
        <v>60910596231</v>
      </c>
    </row>
    <row r="15" spans="1:15" x14ac:dyDescent="0.25">
      <c r="A15" t="s">
        <v>288</v>
      </c>
      <c r="B15" t="s">
        <v>57</v>
      </c>
      <c r="C15" s="2" t="s">
        <v>56</v>
      </c>
      <c r="D15" s="2" t="s">
        <v>55</v>
      </c>
      <c r="E15" s="1">
        <v>905627000</v>
      </c>
      <c r="F15" s="1">
        <v>0</v>
      </c>
      <c r="G15" s="1">
        <v>11429025394</v>
      </c>
      <c r="H15" s="1">
        <v>12334652394</v>
      </c>
      <c r="I15" s="1">
        <v>85947314</v>
      </c>
      <c r="J15" s="1">
        <v>11129138195</v>
      </c>
      <c r="K15" s="1">
        <v>90.23</v>
      </c>
      <c r="M15" s="1">
        <v>1205514199</v>
      </c>
      <c r="N15" s="1">
        <v>0</v>
      </c>
      <c r="O15" s="1">
        <v>11129138195</v>
      </c>
    </row>
    <row r="16" spans="1:15" x14ac:dyDescent="0.25">
      <c r="A16" t="s">
        <v>288</v>
      </c>
      <c r="B16" t="s">
        <v>54</v>
      </c>
      <c r="C16" s="2" t="s">
        <v>53</v>
      </c>
      <c r="D16" s="2" t="s">
        <v>52</v>
      </c>
      <c r="E16" s="1">
        <v>905627000</v>
      </c>
      <c r="F16" s="1">
        <v>0</v>
      </c>
      <c r="G16" s="1">
        <v>11429025394</v>
      </c>
      <c r="H16" s="1">
        <v>12334652394</v>
      </c>
      <c r="I16" s="1">
        <v>85947314</v>
      </c>
      <c r="J16" s="1">
        <v>11129138195</v>
      </c>
      <c r="K16" s="1">
        <v>90.23</v>
      </c>
      <c r="M16" s="1">
        <v>1205514199</v>
      </c>
      <c r="N16" s="1">
        <v>0</v>
      </c>
      <c r="O16" s="1">
        <v>11129138195</v>
      </c>
    </row>
    <row r="17" spans="1:15" x14ac:dyDescent="0.25">
      <c r="A17" t="s">
        <v>288</v>
      </c>
      <c r="B17" t="s">
        <v>51</v>
      </c>
      <c r="C17" s="2" t="s">
        <v>50</v>
      </c>
      <c r="D17" s="2" t="s">
        <v>49</v>
      </c>
      <c r="E17" s="1">
        <v>900000000</v>
      </c>
      <c r="F17" s="1">
        <v>0</v>
      </c>
      <c r="G17" s="1">
        <v>11429025394</v>
      </c>
      <c r="H17" s="1">
        <v>12329025394</v>
      </c>
      <c r="I17" s="1">
        <v>80116841</v>
      </c>
      <c r="J17" s="1">
        <v>11038793948</v>
      </c>
      <c r="K17" s="1">
        <v>89.54</v>
      </c>
      <c r="M17" s="1">
        <v>1290231446</v>
      </c>
      <c r="N17" s="1">
        <v>0</v>
      </c>
      <c r="O17" s="1">
        <v>11038793948</v>
      </c>
    </row>
    <row r="18" spans="1:15" x14ac:dyDescent="0.25">
      <c r="A18" t="s">
        <v>288</v>
      </c>
      <c r="B18" t="s">
        <v>274</v>
      </c>
      <c r="C18" s="2" t="s">
        <v>273</v>
      </c>
      <c r="D18" s="2" t="s">
        <v>272</v>
      </c>
      <c r="E18" s="1">
        <v>900000000</v>
      </c>
      <c r="F18" s="1">
        <v>0</v>
      </c>
      <c r="G18" s="1">
        <v>0</v>
      </c>
      <c r="H18" s="1">
        <v>900000000</v>
      </c>
      <c r="I18" s="1">
        <v>80116841</v>
      </c>
      <c r="J18" s="1">
        <v>609526196</v>
      </c>
      <c r="K18" s="1">
        <v>67.73</v>
      </c>
      <c r="M18" s="1">
        <v>290473804</v>
      </c>
      <c r="N18" s="1">
        <v>0</v>
      </c>
      <c r="O18" s="1">
        <v>609526196</v>
      </c>
    </row>
    <row r="19" spans="1:15" x14ac:dyDescent="0.25">
      <c r="A19" t="s">
        <v>288</v>
      </c>
      <c r="B19" t="s">
        <v>291</v>
      </c>
      <c r="C19" s="2" t="s">
        <v>290</v>
      </c>
      <c r="D19" s="2" t="s">
        <v>289</v>
      </c>
      <c r="E19" s="1">
        <v>900000000</v>
      </c>
      <c r="F19" s="1">
        <v>0</v>
      </c>
      <c r="G19" s="1">
        <v>0</v>
      </c>
      <c r="H19" s="1">
        <v>900000000</v>
      </c>
      <c r="I19" s="1">
        <v>80116841</v>
      </c>
      <c r="J19" s="1">
        <v>609526196</v>
      </c>
      <c r="K19" s="1">
        <v>67.73</v>
      </c>
      <c r="M19" s="1">
        <v>290473804</v>
      </c>
      <c r="N19" s="1">
        <v>0</v>
      </c>
      <c r="O19" s="1">
        <v>609526196</v>
      </c>
    </row>
    <row r="20" spans="1:15" x14ac:dyDescent="0.25">
      <c r="A20" t="s">
        <v>288</v>
      </c>
      <c r="B20" t="s">
        <v>45</v>
      </c>
      <c r="C20" s="2" t="s">
        <v>44</v>
      </c>
      <c r="D20" s="2" t="s">
        <v>43</v>
      </c>
      <c r="E20" s="1">
        <v>0</v>
      </c>
      <c r="F20" s="1">
        <v>0</v>
      </c>
      <c r="G20" s="1">
        <v>11429025394</v>
      </c>
      <c r="H20" s="1">
        <v>11429025394</v>
      </c>
      <c r="I20" s="1">
        <v>0</v>
      </c>
      <c r="J20" s="1">
        <v>10429267752</v>
      </c>
      <c r="K20" s="1">
        <v>91.25</v>
      </c>
      <c r="M20" s="1">
        <v>999757642</v>
      </c>
      <c r="N20" s="1">
        <v>0</v>
      </c>
      <c r="O20" s="1">
        <v>10429267752</v>
      </c>
    </row>
    <row r="21" spans="1:15" x14ac:dyDescent="0.25">
      <c r="A21" t="s">
        <v>288</v>
      </c>
      <c r="B21" t="s">
        <v>42</v>
      </c>
      <c r="C21" s="2" t="s">
        <v>41</v>
      </c>
      <c r="D21" s="2" t="s">
        <v>40</v>
      </c>
      <c r="E21" s="1">
        <v>5627000</v>
      </c>
      <c r="F21" s="1">
        <v>0</v>
      </c>
      <c r="G21" s="1">
        <v>0</v>
      </c>
      <c r="H21" s="1">
        <v>5627000</v>
      </c>
      <c r="I21" s="1">
        <v>5830473</v>
      </c>
      <c r="J21" s="1">
        <v>90344247</v>
      </c>
      <c r="K21" s="1">
        <v>1605.55</v>
      </c>
      <c r="M21" s="1">
        <v>-84717247</v>
      </c>
      <c r="N21" s="1">
        <v>0</v>
      </c>
      <c r="O21" s="1">
        <v>90344247</v>
      </c>
    </row>
    <row r="22" spans="1:15" x14ac:dyDescent="0.25">
      <c r="A22" t="s">
        <v>288</v>
      </c>
      <c r="B22" t="s">
        <v>39</v>
      </c>
      <c r="C22" s="2" t="s">
        <v>38</v>
      </c>
      <c r="D22" s="2" t="s">
        <v>37</v>
      </c>
      <c r="E22" s="1">
        <v>89116299000</v>
      </c>
      <c r="F22" s="1">
        <v>0</v>
      </c>
      <c r="G22" s="1">
        <v>0</v>
      </c>
      <c r="H22" s="1">
        <v>89116299000</v>
      </c>
      <c r="I22" s="1">
        <v>3927634471</v>
      </c>
      <c r="J22" s="1">
        <v>27022546387</v>
      </c>
      <c r="K22" s="1">
        <v>30.32</v>
      </c>
      <c r="M22" s="1">
        <v>62093752613</v>
      </c>
      <c r="N22" s="1">
        <v>0</v>
      </c>
      <c r="O22" s="1">
        <v>27022546387</v>
      </c>
    </row>
    <row r="23" spans="1:15" x14ac:dyDescent="0.25">
      <c r="A23" t="s">
        <v>288</v>
      </c>
      <c r="B23" t="s">
        <v>36</v>
      </c>
      <c r="C23" s="2" t="s">
        <v>35</v>
      </c>
      <c r="D23" s="2" t="s">
        <v>34</v>
      </c>
      <c r="E23" s="1">
        <v>89116299000</v>
      </c>
      <c r="F23" s="1">
        <v>0</v>
      </c>
      <c r="G23" s="1">
        <v>0</v>
      </c>
      <c r="H23" s="1">
        <v>89116299000</v>
      </c>
      <c r="I23" s="1">
        <v>3927634471</v>
      </c>
      <c r="J23" s="1">
        <v>27022546387</v>
      </c>
      <c r="K23" s="1">
        <v>30.32</v>
      </c>
      <c r="M23" s="1">
        <v>62093752613</v>
      </c>
      <c r="N23" s="1">
        <v>0</v>
      </c>
      <c r="O23" s="1">
        <v>27022546387</v>
      </c>
    </row>
    <row r="24" spans="1:15" x14ac:dyDescent="0.25">
      <c r="A24" t="s">
        <v>288</v>
      </c>
      <c r="B24" t="s">
        <v>33</v>
      </c>
      <c r="C24" s="2" t="s">
        <v>32</v>
      </c>
      <c r="D24" s="2" t="s">
        <v>31</v>
      </c>
      <c r="E24" s="1">
        <v>89116299000</v>
      </c>
      <c r="F24" s="1">
        <v>0</v>
      </c>
      <c r="G24" s="1">
        <v>0</v>
      </c>
      <c r="H24" s="1">
        <v>89116299000</v>
      </c>
      <c r="I24" s="1">
        <v>3927634471</v>
      </c>
      <c r="J24" s="1">
        <v>27022546387</v>
      </c>
      <c r="K24" s="1">
        <v>30.32</v>
      </c>
      <c r="M24" s="1">
        <v>62093752613</v>
      </c>
      <c r="N24" s="1">
        <v>0</v>
      </c>
      <c r="O24" s="1">
        <v>27022546387</v>
      </c>
    </row>
    <row r="25" spans="1:15" x14ac:dyDescent="0.25">
      <c r="A25" t="s">
        <v>288</v>
      </c>
      <c r="B25" t="s">
        <v>30</v>
      </c>
      <c r="C25" s="2" t="s">
        <v>29</v>
      </c>
      <c r="D25" s="2" t="s">
        <v>28</v>
      </c>
      <c r="E25" s="1">
        <v>89116299000</v>
      </c>
      <c r="F25" s="1">
        <v>0</v>
      </c>
      <c r="G25" s="1">
        <v>0</v>
      </c>
      <c r="H25" s="1">
        <v>89116299000</v>
      </c>
      <c r="I25" s="1">
        <v>3927634471</v>
      </c>
      <c r="J25" s="1">
        <v>27022546387</v>
      </c>
      <c r="K25" s="1">
        <v>30.32</v>
      </c>
      <c r="M25" s="1">
        <v>62093752613</v>
      </c>
      <c r="N25" s="1">
        <v>0</v>
      </c>
      <c r="O25" s="1">
        <v>27022546387</v>
      </c>
    </row>
    <row r="26" spans="1:15" x14ac:dyDescent="0.25">
      <c r="A26" t="s">
        <v>288</v>
      </c>
      <c r="B26" t="s">
        <v>21</v>
      </c>
      <c r="C26" s="2" t="s">
        <v>20</v>
      </c>
      <c r="D26" s="2" t="s">
        <v>19</v>
      </c>
      <c r="E26" s="1">
        <v>23610516000</v>
      </c>
      <c r="F26" s="1">
        <v>0</v>
      </c>
      <c r="G26" s="1">
        <v>0</v>
      </c>
      <c r="H26" s="1">
        <v>23610516000</v>
      </c>
      <c r="I26" s="1">
        <v>12736010</v>
      </c>
      <c r="J26" s="1">
        <v>22758911649</v>
      </c>
      <c r="K26" s="1">
        <v>96.39</v>
      </c>
      <c r="M26" s="1">
        <v>851604351</v>
      </c>
      <c r="N26" s="1">
        <v>0</v>
      </c>
      <c r="O26" s="1">
        <v>22758911649</v>
      </c>
    </row>
    <row r="27" spans="1:15" x14ac:dyDescent="0.25">
      <c r="A27" t="s">
        <v>288</v>
      </c>
      <c r="B27" t="s">
        <v>18</v>
      </c>
      <c r="C27" s="2" t="s">
        <v>17</v>
      </c>
      <c r="D27" s="2" t="s">
        <v>16</v>
      </c>
      <c r="E27" s="1">
        <v>23520516000</v>
      </c>
      <c r="F27" s="1">
        <v>0</v>
      </c>
      <c r="G27" s="1">
        <v>0</v>
      </c>
      <c r="H27" s="1">
        <v>23520516000</v>
      </c>
      <c r="I27" s="1">
        <v>0</v>
      </c>
      <c r="J27" s="1">
        <v>22658813835</v>
      </c>
      <c r="K27" s="1">
        <v>96.34</v>
      </c>
      <c r="M27" s="1">
        <v>861702165</v>
      </c>
      <c r="N27" s="1">
        <v>0</v>
      </c>
      <c r="O27" s="1">
        <v>22658813835</v>
      </c>
    </row>
    <row r="28" spans="1:15" x14ac:dyDescent="0.25">
      <c r="A28" t="s">
        <v>288</v>
      </c>
      <c r="B28" t="s">
        <v>212</v>
      </c>
      <c r="C28" s="2" t="s">
        <v>211</v>
      </c>
      <c r="D28" s="2" t="s">
        <v>210</v>
      </c>
      <c r="E28" s="1">
        <v>0</v>
      </c>
      <c r="F28" s="1">
        <v>0</v>
      </c>
      <c r="G28" s="1">
        <v>0</v>
      </c>
      <c r="H28" s="1">
        <v>0</v>
      </c>
      <c r="I28" s="1">
        <v>0</v>
      </c>
      <c r="J28" s="1">
        <v>12336881</v>
      </c>
      <c r="K28" s="1">
        <v>0</v>
      </c>
      <c r="M28" s="1">
        <v>-12336881</v>
      </c>
      <c r="N28" s="1">
        <v>0</v>
      </c>
      <c r="O28" s="1">
        <v>12336881</v>
      </c>
    </row>
    <row r="29" spans="1:15" x14ac:dyDescent="0.25">
      <c r="A29" t="s">
        <v>288</v>
      </c>
      <c r="B29" t="s">
        <v>12</v>
      </c>
      <c r="C29" s="2" t="s">
        <v>11</v>
      </c>
      <c r="D29" s="2" t="s">
        <v>10</v>
      </c>
      <c r="E29" s="1">
        <v>6908923000</v>
      </c>
      <c r="F29" s="1">
        <v>0</v>
      </c>
      <c r="G29" s="1">
        <v>0</v>
      </c>
      <c r="H29" s="1">
        <v>6908923000</v>
      </c>
      <c r="I29" s="1">
        <v>0</v>
      </c>
      <c r="J29" s="1">
        <v>6908923000</v>
      </c>
      <c r="K29" s="1">
        <v>1000</v>
      </c>
      <c r="M29" s="1">
        <v>0</v>
      </c>
      <c r="N29" s="1">
        <v>0</v>
      </c>
      <c r="O29" s="1">
        <v>6908923000</v>
      </c>
    </row>
    <row r="30" spans="1:15" x14ac:dyDescent="0.25">
      <c r="A30" t="s">
        <v>288</v>
      </c>
      <c r="B30" t="s">
        <v>93</v>
      </c>
      <c r="C30" s="2" t="s">
        <v>92</v>
      </c>
      <c r="D30" s="2" t="s">
        <v>91</v>
      </c>
      <c r="E30" s="1">
        <v>16611593000</v>
      </c>
      <c r="F30" s="1">
        <v>0</v>
      </c>
      <c r="G30" s="1">
        <v>0</v>
      </c>
      <c r="H30" s="1">
        <v>16611593000</v>
      </c>
      <c r="I30" s="1">
        <v>0</v>
      </c>
      <c r="J30" s="1">
        <v>15737553954</v>
      </c>
      <c r="K30" s="1">
        <v>94.74</v>
      </c>
      <c r="M30" s="1">
        <v>874039046</v>
      </c>
      <c r="N30" s="1">
        <v>0</v>
      </c>
      <c r="O30" s="1">
        <v>15737553954</v>
      </c>
    </row>
    <row r="31" spans="1:15" x14ac:dyDescent="0.25">
      <c r="A31" t="s">
        <v>288</v>
      </c>
      <c r="B31" t="s">
        <v>90</v>
      </c>
      <c r="C31" s="2" t="s">
        <v>89</v>
      </c>
      <c r="D31" s="2" t="s">
        <v>88</v>
      </c>
      <c r="E31" s="1">
        <v>15732416000</v>
      </c>
      <c r="F31" s="1">
        <v>0</v>
      </c>
      <c r="G31" s="1">
        <v>0</v>
      </c>
      <c r="H31" s="1">
        <v>15732416000</v>
      </c>
      <c r="I31" s="1">
        <v>0</v>
      </c>
      <c r="J31" s="1">
        <v>14858376954</v>
      </c>
      <c r="K31" s="1">
        <v>94.44</v>
      </c>
      <c r="M31" s="1">
        <v>874039046</v>
      </c>
      <c r="N31" s="1">
        <v>0</v>
      </c>
      <c r="O31" s="1">
        <v>14858376954</v>
      </c>
    </row>
    <row r="32" spans="1:15" x14ac:dyDescent="0.25">
      <c r="A32" t="s">
        <v>288</v>
      </c>
      <c r="B32" t="s">
        <v>87</v>
      </c>
      <c r="C32" s="2" t="s">
        <v>86</v>
      </c>
      <c r="D32" s="2" t="s">
        <v>85</v>
      </c>
      <c r="E32" s="1">
        <v>879177000</v>
      </c>
      <c r="F32" s="1">
        <v>0</v>
      </c>
      <c r="G32" s="1">
        <v>0</v>
      </c>
      <c r="H32" s="1">
        <v>879177000</v>
      </c>
      <c r="I32" s="1">
        <v>0</v>
      </c>
      <c r="J32" s="1">
        <v>879177000</v>
      </c>
      <c r="K32" s="1">
        <v>1000</v>
      </c>
      <c r="M32" s="1">
        <v>0</v>
      </c>
      <c r="N32" s="1">
        <v>0</v>
      </c>
      <c r="O32" s="1">
        <v>879177000</v>
      </c>
    </row>
    <row r="33" spans="1:15" x14ac:dyDescent="0.25">
      <c r="A33" t="s">
        <v>288</v>
      </c>
      <c r="B33" t="s">
        <v>9</v>
      </c>
      <c r="C33" s="2" t="s">
        <v>8</v>
      </c>
      <c r="D33" s="2" t="s">
        <v>7</v>
      </c>
      <c r="E33" s="1">
        <v>90000000</v>
      </c>
      <c r="F33" s="1">
        <v>0</v>
      </c>
      <c r="G33" s="1">
        <v>0</v>
      </c>
      <c r="H33" s="1">
        <v>90000000</v>
      </c>
      <c r="I33" s="1">
        <v>12736010</v>
      </c>
      <c r="J33" s="1">
        <v>100097814</v>
      </c>
      <c r="K33" s="1">
        <v>111.22</v>
      </c>
      <c r="M33" s="1">
        <v>-10097814</v>
      </c>
      <c r="N33" s="1">
        <v>0</v>
      </c>
      <c r="O33" s="1">
        <v>100097814</v>
      </c>
    </row>
    <row r="34" spans="1:15" x14ac:dyDescent="0.25">
      <c r="A34" t="s">
        <v>288</v>
      </c>
      <c r="B34" t="s">
        <v>2</v>
      </c>
      <c r="C34" s="2" t="s">
        <v>1</v>
      </c>
      <c r="D34" s="2" t="s">
        <v>0</v>
      </c>
      <c r="E34" s="1">
        <v>90000000</v>
      </c>
      <c r="F34" s="1">
        <v>0</v>
      </c>
      <c r="G34" s="1">
        <v>0</v>
      </c>
      <c r="H34" s="1">
        <v>90000000</v>
      </c>
      <c r="I34" s="1">
        <v>12736010</v>
      </c>
      <c r="J34" s="1">
        <v>100097814</v>
      </c>
      <c r="K34" s="1">
        <v>111.22</v>
      </c>
      <c r="M34" s="1">
        <v>-10097814</v>
      </c>
      <c r="N34" s="1">
        <v>0</v>
      </c>
      <c r="O34" s="1">
        <v>100097814</v>
      </c>
    </row>
  </sheetData>
  <hyperlinks>
    <hyperlink ref="C5" location="Indice!A1" display="Indice"/>
    <hyperlink ref="C4" location="PA_libro!A1" display="INDICE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0"/>
  <sheetViews>
    <sheetView topLeftCell="A5" workbookViewId="0">
      <selection activeCell="N7" sqref="N7"/>
    </sheetView>
  </sheetViews>
  <sheetFormatPr baseColWidth="10" defaultRowHeight="15" x14ac:dyDescent="0.25"/>
  <cols>
    <col min="3" max="3" width="17" customWidth="1"/>
    <col min="4" max="4" width="40.28515625" customWidth="1"/>
    <col min="5" max="5" width="18.85546875" style="1" bestFit="1" customWidth="1"/>
    <col min="6" max="7" width="16.85546875" style="1" bestFit="1" customWidth="1"/>
    <col min="8" max="8" width="18.85546875" style="1" bestFit="1" customWidth="1"/>
    <col min="9" max="9" width="17.85546875" style="1" bestFit="1" customWidth="1"/>
    <col min="10" max="10" width="18.85546875" style="1" bestFit="1" customWidth="1"/>
    <col min="11" max="11" width="8" style="1" bestFit="1" customWidth="1"/>
    <col min="12" max="12" width="11.42578125" style="1"/>
    <col min="13" max="13" width="17.85546875" style="1" bestFit="1" customWidth="1"/>
    <col min="14" max="14" width="5" style="1" bestFit="1" customWidth="1"/>
    <col min="15" max="15" width="18.85546875" style="1" bestFit="1" customWidth="1"/>
  </cols>
  <sheetData>
    <row r="1" spans="1:15" x14ac:dyDescent="0.25">
      <c r="A1" t="s">
        <v>325</v>
      </c>
      <c r="B1" s="8"/>
      <c r="C1" s="2" t="s">
        <v>327</v>
      </c>
    </row>
    <row r="2" spans="1:15" x14ac:dyDescent="0.25">
      <c r="A2" t="s">
        <v>326</v>
      </c>
      <c r="B2" s="8"/>
      <c r="C2" s="2" t="s">
        <v>325</v>
      </c>
    </row>
    <row r="3" spans="1:15" x14ac:dyDescent="0.25">
      <c r="A3">
        <v>50</v>
      </c>
      <c r="B3" s="8"/>
      <c r="C3" s="2" t="s">
        <v>324</v>
      </c>
    </row>
    <row r="4" spans="1:15" x14ac:dyDescent="0.25">
      <c r="B4" s="8"/>
      <c r="C4" s="12" t="s">
        <v>76</v>
      </c>
    </row>
    <row r="5" spans="1:15" x14ac:dyDescent="0.25">
      <c r="B5" s="8"/>
      <c r="C5" s="11">
        <v>50</v>
      </c>
      <c r="D5" s="10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pans="1:15" x14ac:dyDescent="0.25">
      <c r="B6" s="8"/>
      <c r="C6" t="str">
        <f>MID(17:17,1,1)</f>
        <v>2</v>
      </c>
    </row>
    <row r="7" spans="1:15" x14ac:dyDescent="0.25">
      <c r="B7" s="8"/>
      <c r="C7" s="2"/>
      <c r="D7" t="str">
        <f>MID(C1,FIND("Mes =",C1,1)+5,3)</f>
        <v xml:space="preserve"> 9 </v>
      </c>
      <c r="E7" s="1" t="str">
        <f>MID(C1,FIND("Entidad =",C1,1)+10,3)</f>
        <v>211</v>
      </c>
      <c r="F7" s="1" t="str">
        <f>MID(C1,FIND("Ejecutora =",C1,1)+12,2)</f>
        <v>01</v>
      </c>
      <c r="H7" s="1" t="str">
        <f>VLOOKUP(E7,[1]Hoja1!$B$6:$H$120,7,FALSE)</f>
        <v>EP</v>
      </c>
      <c r="I7" s="1" t="str">
        <f>VLOOKUP(E7,[1]Hoja1!$B$6:$R$120,17,FALSE)</f>
        <v>10.</v>
      </c>
    </row>
    <row r="8" spans="1:15" x14ac:dyDescent="0.25">
      <c r="B8" s="8"/>
      <c r="C8" s="2"/>
      <c r="D8" t="str">
        <f>VLOOKUP(E7,[1]Hoja1!$B$6:$H$120,3,FALSE)</f>
        <v>INSTITUTO DISTRITAL PARA LA RECREACION Y EL DEPORTE - IDRD.</v>
      </c>
    </row>
    <row r="9" spans="1:15" x14ac:dyDescent="0.25">
      <c r="B9" s="8"/>
      <c r="C9" s="2"/>
    </row>
    <row r="10" spans="1:15" x14ac:dyDescent="0.25">
      <c r="B10" s="8"/>
      <c r="C10" s="2"/>
    </row>
    <row r="11" spans="1:15" x14ac:dyDescent="0.25">
      <c r="B11" s="8"/>
      <c r="C11" s="2"/>
    </row>
    <row r="12" spans="1:15" ht="101.25" x14ac:dyDescent="0.25">
      <c r="A12" t="s">
        <v>75</v>
      </c>
      <c r="B12" s="7" t="s">
        <v>74</v>
      </c>
      <c r="C12" s="6" t="s">
        <v>73</v>
      </c>
      <c r="D12" s="5" t="s">
        <v>72</v>
      </c>
      <c r="E12" s="4" t="s">
        <v>71</v>
      </c>
      <c r="F12" s="3" t="s">
        <v>70</v>
      </c>
      <c r="G12" s="4" t="s">
        <v>69</v>
      </c>
      <c r="H12" s="3" t="s">
        <v>68</v>
      </c>
      <c r="I12" s="3" t="s">
        <v>67</v>
      </c>
      <c r="J12" s="3" t="s">
        <v>66</v>
      </c>
      <c r="K12" s="3" t="s">
        <v>65</v>
      </c>
      <c r="L12" s="4" t="s">
        <v>64</v>
      </c>
      <c r="M12" s="3" t="s">
        <v>63</v>
      </c>
      <c r="N12" s="4" t="s">
        <v>62</v>
      </c>
      <c r="O12" s="3" t="s">
        <v>61</v>
      </c>
    </row>
    <row r="13" spans="1:15" x14ac:dyDescent="0.25">
      <c r="C13" s="2"/>
    </row>
    <row r="14" spans="1:15" x14ac:dyDescent="0.25">
      <c r="A14" t="s">
        <v>299</v>
      </c>
      <c r="B14" t="s">
        <v>60</v>
      </c>
      <c r="C14" s="2" t="s">
        <v>59</v>
      </c>
      <c r="D14" s="2" t="s">
        <v>58</v>
      </c>
      <c r="E14" s="1">
        <v>245823532000</v>
      </c>
      <c r="F14" s="1">
        <v>0</v>
      </c>
      <c r="G14" s="1">
        <v>0</v>
      </c>
      <c r="H14" s="1">
        <v>245823532000</v>
      </c>
      <c r="I14" s="1">
        <v>16466304517</v>
      </c>
      <c r="J14" s="1">
        <v>173730322513</v>
      </c>
      <c r="K14" s="1">
        <v>70.67</v>
      </c>
      <c r="M14" s="1">
        <v>72093209487</v>
      </c>
      <c r="N14" s="1">
        <v>0</v>
      </c>
      <c r="O14" s="1">
        <v>173730322513</v>
      </c>
    </row>
    <row r="15" spans="1:15" x14ac:dyDescent="0.25">
      <c r="A15" t="s">
        <v>299</v>
      </c>
      <c r="B15" t="s">
        <v>57</v>
      </c>
      <c r="C15" s="2" t="s">
        <v>56</v>
      </c>
      <c r="D15" s="2" t="s">
        <v>55</v>
      </c>
      <c r="E15" s="1">
        <v>57178372000</v>
      </c>
      <c r="F15" s="1">
        <v>0</v>
      </c>
      <c r="G15" s="1">
        <v>0</v>
      </c>
      <c r="H15" s="1">
        <v>57178372000</v>
      </c>
      <c r="I15" s="1">
        <v>4619740502</v>
      </c>
      <c r="J15" s="1">
        <v>53671215719</v>
      </c>
      <c r="K15" s="1">
        <v>93.87</v>
      </c>
      <c r="M15" s="1">
        <v>3507156281</v>
      </c>
      <c r="N15" s="1">
        <v>0</v>
      </c>
      <c r="O15" s="1">
        <v>53671215719</v>
      </c>
    </row>
    <row r="16" spans="1:15" x14ac:dyDescent="0.25">
      <c r="A16" t="s">
        <v>299</v>
      </c>
      <c r="B16" t="s">
        <v>54</v>
      </c>
      <c r="C16" s="2" t="s">
        <v>53</v>
      </c>
      <c r="D16" s="2" t="s">
        <v>52</v>
      </c>
      <c r="E16" s="1">
        <v>57178372000</v>
      </c>
      <c r="F16" s="1">
        <v>0</v>
      </c>
      <c r="G16" s="1">
        <v>0</v>
      </c>
      <c r="H16" s="1">
        <v>57178372000</v>
      </c>
      <c r="I16" s="1">
        <v>4619740502</v>
      </c>
      <c r="J16" s="1">
        <v>53671215719</v>
      </c>
      <c r="K16" s="1">
        <v>93.87</v>
      </c>
      <c r="M16" s="1">
        <v>3507156281</v>
      </c>
      <c r="N16" s="1">
        <v>0</v>
      </c>
      <c r="O16" s="1">
        <v>53671215719</v>
      </c>
    </row>
    <row r="17" spans="1:15" x14ac:dyDescent="0.25">
      <c r="A17" t="s">
        <v>299</v>
      </c>
      <c r="B17" t="s">
        <v>51</v>
      </c>
      <c r="C17" s="2" t="s">
        <v>50</v>
      </c>
      <c r="D17" s="2" t="s">
        <v>49</v>
      </c>
      <c r="E17" s="1">
        <v>18764756000</v>
      </c>
      <c r="F17" s="1">
        <v>0</v>
      </c>
      <c r="G17" s="1">
        <v>0</v>
      </c>
      <c r="H17" s="1">
        <v>18764756000</v>
      </c>
      <c r="I17" s="1">
        <v>1758264068</v>
      </c>
      <c r="J17" s="1">
        <v>14332392702</v>
      </c>
      <c r="K17" s="1">
        <v>76.38</v>
      </c>
      <c r="M17" s="1">
        <v>4432363298</v>
      </c>
      <c r="N17" s="1">
        <v>0</v>
      </c>
      <c r="O17" s="1">
        <v>14332392702</v>
      </c>
    </row>
    <row r="18" spans="1:15" x14ac:dyDescent="0.25">
      <c r="A18" t="s">
        <v>299</v>
      </c>
      <c r="B18" t="s">
        <v>48</v>
      </c>
      <c r="C18" s="2" t="s">
        <v>47</v>
      </c>
      <c r="D18" s="2" t="s">
        <v>46</v>
      </c>
      <c r="E18" s="1">
        <v>18084756000</v>
      </c>
      <c r="F18" s="1">
        <v>0</v>
      </c>
      <c r="G18" s="1">
        <v>0</v>
      </c>
      <c r="H18" s="1">
        <v>18084756000</v>
      </c>
      <c r="I18" s="1">
        <v>1710695777</v>
      </c>
      <c r="J18" s="1">
        <v>14069052520</v>
      </c>
      <c r="K18" s="1">
        <v>77.8</v>
      </c>
      <c r="M18" s="1">
        <v>4015703480</v>
      </c>
      <c r="N18" s="1">
        <v>0</v>
      </c>
      <c r="O18" s="1">
        <v>14069052520</v>
      </c>
    </row>
    <row r="19" spans="1:15" x14ac:dyDescent="0.25">
      <c r="A19" t="s">
        <v>299</v>
      </c>
      <c r="B19" t="s">
        <v>45</v>
      </c>
      <c r="C19" s="2" t="s">
        <v>44</v>
      </c>
      <c r="D19" s="2" t="s">
        <v>43</v>
      </c>
      <c r="E19" s="1">
        <v>680000000</v>
      </c>
      <c r="F19" s="1">
        <v>0</v>
      </c>
      <c r="G19" s="1">
        <v>0</v>
      </c>
      <c r="H19" s="1">
        <v>680000000</v>
      </c>
      <c r="I19" s="1">
        <v>47568291</v>
      </c>
      <c r="J19" s="1">
        <v>263340182</v>
      </c>
      <c r="K19" s="1">
        <v>38.729999999999997</v>
      </c>
      <c r="M19" s="1">
        <v>416659818</v>
      </c>
      <c r="N19" s="1">
        <v>0</v>
      </c>
      <c r="O19" s="1">
        <v>263340182</v>
      </c>
    </row>
    <row r="20" spans="1:15" x14ac:dyDescent="0.25">
      <c r="A20" t="s">
        <v>299</v>
      </c>
      <c r="B20" t="s">
        <v>236</v>
      </c>
      <c r="C20" s="2" t="s">
        <v>235</v>
      </c>
      <c r="D20" s="2" t="s">
        <v>234</v>
      </c>
      <c r="E20" s="1">
        <v>1450000000</v>
      </c>
      <c r="F20" s="1">
        <v>0</v>
      </c>
      <c r="G20" s="1">
        <v>0</v>
      </c>
      <c r="H20" s="1">
        <v>1450000000</v>
      </c>
      <c r="I20" s="1">
        <v>8166547</v>
      </c>
      <c r="J20" s="1">
        <v>3903176470</v>
      </c>
      <c r="K20" s="1">
        <v>269.18</v>
      </c>
      <c r="M20" s="1">
        <v>-2453176470</v>
      </c>
      <c r="N20" s="1">
        <v>0</v>
      </c>
      <c r="O20" s="1">
        <v>3903176470</v>
      </c>
    </row>
    <row r="21" spans="1:15" x14ac:dyDescent="0.25">
      <c r="A21" t="s">
        <v>299</v>
      </c>
      <c r="B21" t="s">
        <v>233</v>
      </c>
      <c r="C21" s="2" t="s">
        <v>232</v>
      </c>
      <c r="D21" s="2" t="s">
        <v>231</v>
      </c>
      <c r="E21" s="1">
        <v>1450000000</v>
      </c>
      <c r="F21" s="1">
        <v>0</v>
      </c>
      <c r="G21" s="1">
        <v>0</v>
      </c>
      <c r="H21" s="1">
        <v>1450000000</v>
      </c>
      <c r="I21" s="1">
        <v>8166547</v>
      </c>
      <c r="J21" s="1">
        <v>3903176470</v>
      </c>
      <c r="K21" s="1">
        <v>269.18</v>
      </c>
      <c r="M21" s="1">
        <v>-2453176470</v>
      </c>
      <c r="N21" s="1">
        <v>0</v>
      </c>
      <c r="O21" s="1">
        <v>3903176470</v>
      </c>
    </row>
    <row r="22" spans="1:15" x14ac:dyDescent="0.25">
      <c r="A22" t="s">
        <v>299</v>
      </c>
      <c r="B22" t="s">
        <v>227</v>
      </c>
      <c r="C22" s="2" t="s">
        <v>226</v>
      </c>
      <c r="D22" s="2" t="s">
        <v>225</v>
      </c>
      <c r="E22" s="1">
        <v>1450000000</v>
      </c>
      <c r="F22" s="1">
        <v>0</v>
      </c>
      <c r="G22" s="1">
        <v>0</v>
      </c>
      <c r="H22" s="1">
        <v>1450000000</v>
      </c>
      <c r="I22" s="1">
        <v>8166547</v>
      </c>
      <c r="J22" s="1">
        <v>3903176470</v>
      </c>
      <c r="K22" s="1">
        <v>269.18</v>
      </c>
      <c r="M22" s="1">
        <v>-2453176470</v>
      </c>
      <c r="N22" s="1">
        <v>0</v>
      </c>
      <c r="O22" s="1">
        <v>3903176470</v>
      </c>
    </row>
    <row r="23" spans="1:15" x14ac:dyDescent="0.25">
      <c r="A23" t="s">
        <v>299</v>
      </c>
      <c r="B23" t="s">
        <v>193</v>
      </c>
      <c r="C23" s="2" t="s">
        <v>192</v>
      </c>
      <c r="D23" s="2" t="s">
        <v>191</v>
      </c>
      <c r="E23" s="1">
        <v>16843141000</v>
      </c>
      <c r="F23" s="1">
        <v>0</v>
      </c>
      <c r="G23" s="1">
        <v>0</v>
      </c>
      <c r="H23" s="1">
        <v>16843141000</v>
      </c>
      <c r="I23" s="1">
        <v>2327848331</v>
      </c>
      <c r="J23" s="1">
        <v>13819058914</v>
      </c>
      <c r="K23" s="1">
        <v>82.05</v>
      </c>
      <c r="M23" s="1">
        <v>3024082086</v>
      </c>
      <c r="N23" s="1">
        <v>0</v>
      </c>
      <c r="O23" s="1">
        <v>13819058914</v>
      </c>
    </row>
    <row r="24" spans="1:15" x14ac:dyDescent="0.25">
      <c r="A24" t="s">
        <v>299</v>
      </c>
      <c r="B24" t="s">
        <v>323</v>
      </c>
      <c r="C24" s="2" t="s">
        <v>322</v>
      </c>
      <c r="D24" s="2" t="s">
        <v>321</v>
      </c>
      <c r="E24" s="1">
        <v>16843141000</v>
      </c>
      <c r="F24" s="1">
        <v>0</v>
      </c>
      <c r="G24" s="1">
        <v>0</v>
      </c>
      <c r="H24" s="1">
        <v>16843141000</v>
      </c>
      <c r="I24" s="1">
        <v>2327848331</v>
      </c>
      <c r="J24" s="1">
        <v>13819058914</v>
      </c>
      <c r="K24" s="1">
        <v>82.05</v>
      </c>
      <c r="M24" s="1">
        <v>3024082086</v>
      </c>
      <c r="N24" s="1">
        <v>0</v>
      </c>
      <c r="O24" s="1">
        <v>13819058914</v>
      </c>
    </row>
    <row r="25" spans="1:15" x14ac:dyDescent="0.25">
      <c r="A25" t="s">
        <v>299</v>
      </c>
      <c r="B25" t="s">
        <v>320</v>
      </c>
      <c r="C25" s="2" t="s">
        <v>319</v>
      </c>
      <c r="D25" s="2" t="s">
        <v>318</v>
      </c>
      <c r="E25" s="1">
        <v>13671361000</v>
      </c>
      <c r="F25" s="1">
        <v>0</v>
      </c>
      <c r="G25" s="1">
        <v>0</v>
      </c>
      <c r="H25" s="1">
        <v>13671361000</v>
      </c>
      <c r="I25" s="1">
        <v>1905195000</v>
      </c>
      <c r="J25" s="1">
        <v>10785730000</v>
      </c>
      <c r="K25" s="1">
        <v>78.89</v>
      </c>
      <c r="M25" s="1">
        <v>2885631000</v>
      </c>
      <c r="N25" s="1">
        <v>0</v>
      </c>
      <c r="O25" s="1">
        <v>10785730000</v>
      </c>
    </row>
    <row r="26" spans="1:15" x14ac:dyDescent="0.25">
      <c r="A26" t="s">
        <v>299</v>
      </c>
      <c r="B26" t="s">
        <v>317</v>
      </c>
      <c r="C26" s="2" t="s">
        <v>316</v>
      </c>
      <c r="D26" s="2" t="s">
        <v>315</v>
      </c>
      <c r="E26" s="1">
        <v>3171780000</v>
      </c>
      <c r="F26" s="1">
        <v>0</v>
      </c>
      <c r="G26" s="1">
        <v>0</v>
      </c>
      <c r="H26" s="1">
        <v>3171780000</v>
      </c>
      <c r="I26" s="1">
        <v>422653331</v>
      </c>
      <c r="J26" s="1">
        <v>3033328914</v>
      </c>
      <c r="K26" s="1">
        <v>95.63</v>
      </c>
      <c r="M26" s="1">
        <v>138451086</v>
      </c>
      <c r="N26" s="1">
        <v>0</v>
      </c>
      <c r="O26" s="1">
        <v>3033328914</v>
      </c>
    </row>
    <row r="27" spans="1:15" x14ac:dyDescent="0.25">
      <c r="A27" t="s">
        <v>299</v>
      </c>
      <c r="B27" t="s">
        <v>215</v>
      </c>
      <c r="C27" s="2" t="s">
        <v>214</v>
      </c>
      <c r="D27" s="2" t="s">
        <v>213</v>
      </c>
      <c r="E27" s="1">
        <v>20000000000</v>
      </c>
      <c r="F27" s="1">
        <v>0</v>
      </c>
      <c r="G27" s="1">
        <v>0</v>
      </c>
      <c r="H27" s="1">
        <v>20000000000</v>
      </c>
      <c r="I27" s="1">
        <v>521773679</v>
      </c>
      <c r="J27" s="1">
        <v>21150588214</v>
      </c>
      <c r="K27" s="1">
        <v>105.75</v>
      </c>
      <c r="M27" s="1">
        <v>-1150588214</v>
      </c>
      <c r="N27" s="1">
        <v>0</v>
      </c>
      <c r="O27" s="1">
        <v>21150588214</v>
      </c>
    </row>
    <row r="28" spans="1:15" x14ac:dyDescent="0.25">
      <c r="A28" t="s">
        <v>299</v>
      </c>
      <c r="B28" t="s">
        <v>42</v>
      </c>
      <c r="C28" s="2" t="s">
        <v>41</v>
      </c>
      <c r="D28" s="2" t="s">
        <v>40</v>
      </c>
      <c r="E28" s="1">
        <v>120475000</v>
      </c>
      <c r="F28" s="1">
        <v>0</v>
      </c>
      <c r="G28" s="1">
        <v>0</v>
      </c>
      <c r="H28" s="1">
        <v>120475000</v>
      </c>
      <c r="I28" s="1">
        <v>3687877</v>
      </c>
      <c r="J28" s="1">
        <v>465999419</v>
      </c>
      <c r="K28" s="1">
        <v>386.8</v>
      </c>
      <c r="M28" s="1">
        <v>-345524419</v>
      </c>
      <c r="N28" s="1">
        <v>0</v>
      </c>
      <c r="O28" s="1">
        <v>465999419</v>
      </c>
    </row>
    <row r="29" spans="1:15" x14ac:dyDescent="0.25">
      <c r="A29" t="s">
        <v>299</v>
      </c>
      <c r="B29" t="s">
        <v>39</v>
      </c>
      <c r="C29" s="2" t="s">
        <v>38</v>
      </c>
      <c r="D29" s="2" t="s">
        <v>37</v>
      </c>
      <c r="E29" s="1">
        <v>121119210000</v>
      </c>
      <c r="F29" s="1">
        <v>0</v>
      </c>
      <c r="G29" s="1">
        <v>0</v>
      </c>
      <c r="H29" s="1">
        <v>121119210000</v>
      </c>
      <c r="I29" s="1">
        <v>11809816139</v>
      </c>
      <c r="J29" s="1">
        <v>52359277910</v>
      </c>
      <c r="K29" s="1">
        <v>43.23</v>
      </c>
      <c r="M29" s="1">
        <v>68759932090</v>
      </c>
      <c r="N29" s="1">
        <v>0</v>
      </c>
      <c r="O29" s="1">
        <v>52359277910</v>
      </c>
    </row>
    <row r="30" spans="1:15" x14ac:dyDescent="0.25">
      <c r="A30" t="s">
        <v>299</v>
      </c>
      <c r="B30" t="s">
        <v>36</v>
      </c>
      <c r="C30" s="2" t="s">
        <v>35</v>
      </c>
      <c r="D30" s="2" t="s">
        <v>34</v>
      </c>
      <c r="E30" s="1">
        <v>121119210000</v>
      </c>
      <c r="F30" s="1">
        <v>0</v>
      </c>
      <c r="G30" s="1">
        <v>0</v>
      </c>
      <c r="H30" s="1">
        <v>121119210000</v>
      </c>
      <c r="I30" s="1">
        <v>11809816139</v>
      </c>
      <c r="J30" s="1">
        <v>52359277910</v>
      </c>
      <c r="K30" s="1">
        <v>43.23</v>
      </c>
      <c r="M30" s="1">
        <v>68759932090</v>
      </c>
      <c r="N30" s="1">
        <v>0</v>
      </c>
      <c r="O30" s="1">
        <v>52359277910</v>
      </c>
    </row>
    <row r="31" spans="1:15" x14ac:dyDescent="0.25">
      <c r="A31" t="s">
        <v>299</v>
      </c>
      <c r="B31" t="s">
        <v>33</v>
      </c>
      <c r="C31" s="2" t="s">
        <v>32</v>
      </c>
      <c r="D31" s="2" t="s">
        <v>31</v>
      </c>
      <c r="E31" s="1">
        <v>102528233000</v>
      </c>
      <c r="F31" s="1">
        <v>0</v>
      </c>
      <c r="G31" s="1">
        <v>0</v>
      </c>
      <c r="H31" s="1">
        <v>102528233000</v>
      </c>
      <c r="I31" s="1">
        <v>9095966127</v>
      </c>
      <c r="J31" s="1">
        <v>46347101265</v>
      </c>
      <c r="K31" s="1">
        <v>45.2</v>
      </c>
      <c r="M31" s="1">
        <v>56181131735</v>
      </c>
      <c r="N31" s="1">
        <v>0</v>
      </c>
      <c r="O31" s="1">
        <v>46347101265</v>
      </c>
    </row>
    <row r="32" spans="1:15" x14ac:dyDescent="0.25">
      <c r="A32" t="s">
        <v>299</v>
      </c>
      <c r="B32" t="s">
        <v>30</v>
      </c>
      <c r="C32" s="2" t="s">
        <v>29</v>
      </c>
      <c r="D32" s="2" t="s">
        <v>28</v>
      </c>
      <c r="E32" s="1">
        <v>102493449000</v>
      </c>
      <c r="F32" s="1">
        <v>-2157969055</v>
      </c>
      <c r="G32" s="1">
        <v>-2157969055</v>
      </c>
      <c r="H32" s="1">
        <v>100335479945</v>
      </c>
      <c r="I32" s="1">
        <v>6937997072</v>
      </c>
      <c r="J32" s="1">
        <v>44189132210</v>
      </c>
      <c r="K32" s="1">
        <v>44.04</v>
      </c>
      <c r="M32" s="1">
        <v>56146347735</v>
      </c>
      <c r="N32" s="1">
        <v>0</v>
      </c>
      <c r="O32" s="1">
        <v>44189132210</v>
      </c>
    </row>
    <row r="33" spans="1:15" x14ac:dyDescent="0.25">
      <c r="A33" t="s">
        <v>299</v>
      </c>
      <c r="B33" t="s">
        <v>27</v>
      </c>
      <c r="C33" s="2" t="s">
        <v>26</v>
      </c>
      <c r="D33" s="2" t="s">
        <v>25</v>
      </c>
      <c r="E33" s="1">
        <v>34784000</v>
      </c>
      <c r="F33" s="1">
        <v>2157969055</v>
      </c>
      <c r="G33" s="1">
        <v>2157969055</v>
      </c>
      <c r="H33" s="1">
        <v>2192753055</v>
      </c>
      <c r="I33" s="1">
        <v>2157969055</v>
      </c>
      <c r="J33" s="1">
        <v>2157969055</v>
      </c>
      <c r="K33" s="1">
        <v>98.41</v>
      </c>
      <c r="M33" s="1">
        <v>34784000</v>
      </c>
      <c r="N33" s="1">
        <v>0</v>
      </c>
      <c r="O33" s="1">
        <v>2157969055</v>
      </c>
    </row>
    <row r="34" spans="1:15" x14ac:dyDescent="0.25">
      <c r="A34" t="s">
        <v>299</v>
      </c>
      <c r="B34" t="s">
        <v>24</v>
      </c>
      <c r="C34" s="2" t="s">
        <v>23</v>
      </c>
      <c r="D34" s="2" t="s">
        <v>22</v>
      </c>
      <c r="E34" s="1">
        <v>34784000</v>
      </c>
      <c r="F34" s="1">
        <v>2157969055</v>
      </c>
      <c r="G34" s="1">
        <v>2157969055</v>
      </c>
      <c r="H34" s="1">
        <v>2192753055</v>
      </c>
      <c r="I34" s="1">
        <v>2157969055</v>
      </c>
      <c r="J34" s="1">
        <v>2157969055</v>
      </c>
      <c r="K34" s="1">
        <v>98.41</v>
      </c>
      <c r="M34" s="1">
        <v>34784000</v>
      </c>
      <c r="N34" s="1">
        <v>0</v>
      </c>
      <c r="O34" s="1">
        <v>2157969055</v>
      </c>
    </row>
    <row r="35" spans="1:15" x14ac:dyDescent="0.25">
      <c r="A35" t="s">
        <v>299</v>
      </c>
      <c r="B35" t="s">
        <v>114</v>
      </c>
      <c r="C35" s="2" t="s">
        <v>113</v>
      </c>
      <c r="D35" s="2" t="s">
        <v>112</v>
      </c>
      <c r="E35" s="1">
        <v>12932065000</v>
      </c>
      <c r="F35" s="1">
        <v>0</v>
      </c>
      <c r="G35" s="1">
        <v>0</v>
      </c>
      <c r="H35" s="1">
        <v>12932065000</v>
      </c>
      <c r="I35" s="1">
        <v>1432360057</v>
      </c>
      <c r="J35" s="1">
        <v>3895315112</v>
      </c>
      <c r="K35" s="1">
        <v>30.12</v>
      </c>
      <c r="M35" s="1">
        <v>9036749888</v>
      </c>
      <c r="N35" s="1">
        <v>0</v>
      </c>
      <c r="O35" s="1">
        <v>3895315112</v>
      </c>
    </row>
    <row r="36" spans="1:15" x14ac:dyDescent="0.25">
      <c r="A36" t="s">
        <v>299</v>
      </c>
      <c r="B36" t="s">
        <v>314</v>
      </c>
      <c r="C36" s="2" t="s">
        <v>313</v>
      </c>
      <c r="D36" s="2" t="s">
        <v>312</v>
      </c>
      <c r="E36" s="1">
        <v>12932065000</v>
      </c>
      <c r="F36" s="1">
        <v>0</v>
      </c>
      <c r="G36" s="1">
        <v>0</v>
      </c>
      <c r="H36" s="1">
        <v>12932065000</v>
      </c>
      <c r="I36" s="1">
        <v>1432360057</v>
      </c>
      <c r="J36" s="1">
        <v>3895315112</v>
      </c>
      <c r="K36" s="1">
        <v>30.12</v>
      </c>
      <c r="M36" s="1">
        <v>9036749888</v>
      </c>
      <c r="N36" s="1">
        <v>0</v>
      </c>
      <c r="O36" s="1">
        <v>3895315112</v>
      </c>
    </row>
    <row r="37" spans="1:15" x14ac:dyDescent="0.25">
      <c r="A37" t="s">
        <v>299</v>
      </c>
      <c r="B37" t="s">
        <v>311</v>
      </c>
      <c r="C37" s="2" t="s">
        <v>310</v>
      </c>
      <c r="D37" s="2" t="s">
        <v>309</v>
      </c>
      <c r="E37" s="1">
        <v>4087068000</v>
      </c>
      <c r="F37" s="1">
        <v>0</v>
      </c>
      <c r="G37" s="1">
        <v>0</v>
      </c>
      <c r="H37" s="1">
        <v>4087068000</v>
      </c>
      <c r="I37" s="1">
        <v>771766732</v>
      </c>
      <c r="J37" s="1">
        <v>1462068310</v>
      </c>
      <c r="K37" s="1">
        <v>35.770000000000003</v>
      </c>
      <c r="M37" s="1">
        <v>2624999690</v>
      </c>
      <c r="N37" s="1">
        <v>0</v>
      </c>
      <c r="O37" s="1">
        <v>1462068310</v>
      </c>
    </row>
    <row r="38" spans="1:15" x14ac:dyDescent="0.25">
      <c r="A38" t="s">
        <v>299</v>
      </c>
      <c r="B38" t="s">
        <v>308</v>
      </c>
      <c r="C38" s="2" t="s">
        <v>307</v>
      </c>
      <c r="D38" s="2" t="s">
        <v>306</v>
      </c>
      <c r="E38" s="1">
        <v>1571844000</v>
      </c>
      <c r="F38" s="1">
        <v>0</v>
      </c>
      <c r="G38" s="1">
        <v>0</v>
      </c>
      <c r="H38" s="1">
        <v>1571844000</v>
      </c>
      <c r="I38" s="1">
        <v>509723223</v>
      </c>
      <c r="J38" s="1">
        <v>654793223</v>
      </c>
      <c r="K38" s="1">
        <v>41.66</v>
      </c>
      <c r="M38" s="1">
        <v>917050777</v>
      </c>
      <c r="N38" s="1">
        <v>0</v>
      </c>
      <c r="O38" s="1">
        <v>654793223</v>
      </c>
    </row>
    <row r="39" spans="1:15" x14ac:dyDescent="0.25">
      <c r="A39" t="s">
        <v>299</v>
      </c>
      <c r="B39" t="s">
        <v>305</v>
      </c>
      <c r="C39" s="2" t="s">
        <v>304</v>
      </c>
      <c r="D39" s="2" t="s">
        <v>303</v>
      </c>
      <c r="E39" s="1">
        <v>1571844000</v>
      </c>
      <c r="F39" s="1">
        <v>0</v>
      </c>
      <c r="G39" s="1">
        <v>0</v>
      </c>
      <c r="H39" s="1">
        <v>1571844000</v>
      </c>
      <c r="I39" s="1">
        <v>509723223</v>
      </c>
      <c r="J39" s="1">
        <v>654793223</v>
      </c>
      <c r="K39" s="1">
        <v>41.66</v>
      </c>
      <c r="M39" s="1">
        <v>917050777</v>
      </c>
      <c r="N39" s="1">
        <v>0</v>
      </c>
      <c r="O39" s="1">
        <v>654793223</v>
      </c>
    </row>
    <row r="40" spans="1:15" x14ac:dyDescent="0.25">
      <c r="A40" t="s">
        <v>299</v>
      </c>
      <c r="B40" t="s">
        <v>302</v>
      </c>
      <c r="C40" s="2" t="s">
        <v>301</v>
      </c>
      <c r="D40" s="2" t="s">
        <v>300</v>
      </c>
      <c r="E40" s="1">
        <v>0</v>
      </c>
      <c r="F40" s="1">
        <v>0</v>
      </c>
      <c r="G40" s="1">
        <v>0</v>
      </c>
      <c r="H40" s="1">
        <v>0</v>
      </c>
      <c r="I40" s="1">
        <v>0</v>
      </c>
      <c r="J40" s="1">
        <v>0</v>
      </c>
      <c r="K40" s="1">
        <v>0</v>
      </c>
      <c r="M40" s="1">
        <v>0</v>
      </c>
      <c r="N40" s="1">
        <v>0</v>
      </c>
      <c r="O40" s="1">
        <v>0</v>
      </c>
    </row>
    <row r="41" spans="1:15" x14ac:dyDescent="0.25">
      <c r="A41" t="s">
        <v>299</v>
      </c>
      <c r="B41" t="s">
        <v>21</v>
      </c>
      <c r="C41" s="2" t="s">
        <v>20</v>
      </c>
      <c r="D41" s="2" t="s">
        <v>19</v>
      </c>
      <c r="E41" s="1">
        <v>67525950000</v>
      </c>
      <c r="F41" s="1">
        <v>0</v>
      </c>
      <c r="G41" s="1">
        <v>0</v>
      </c>
      <c r="H41" s="1">
        <v>67525950000</v>
      </c>
      <c r="I41" s="1">
        <v>36747876</v>
      </c>
      <c r="J41" s="1">
        <v>67699828884</v>
      </c>
      <c r="K41" s="1">
        <v>100.26</v>
      </c>
      <c r="M41" s="1">
        <v>-173878884</v>
      </c>
      <c r="N41" s="1">
        <v>0</v>
      </c>
      <c r="O41" s="1">
        <v>67699828884</v>
      </c>
    </row>
    <row r="42" spans="1:15" x14ac:dyDescent="0.25">
      <c r="A42" t="s">
        <v>299</v>
      </c>
      <c r="B42" t="s">
        <v>18</v>
      </c>
      <c r="C42" s="2" t="s">
        <v>17</v>
      </c>
      <c r="D42" s="2" t="s">
        <v>16</v>
      </c>
      <c r="E42" s="1">
        <v>65963417000</v>
      </c>
      <c r="F42" s="1">
        <v>0</v>
      </c>
      <c r="G42" s="1">
        <v>0</v>
      </c>
      <c r="H42" s="1">
        <v>65963417000</v>
      </c>
      <c r="I42" s="1">
        <v>0</v>
      </c>
      <c r="J42" s="1">
        <v>65963417000</v>
      </c>
      <c r="K42" s="1">
        <v>1000</v>
      </c>
      <c r="M42" s="1">
        <v>0</v>
      </c>
      <c r="N42" s="1">
        <v>0</v>
      </c>
      <c r="O42" s="1">
        <v>65963417000</v>
      </c>
    </row>
    <row r="43" spans="1:15" x14ac:dyDescent="0.25">
      <c r="A43" t="s">
        <v>299</v>
      </c>
      <c r="B43" t="s">
        <v>12</v>
      </c>
      <c r="C43" s="2" t="s">
        <v>11</v>
      </c>
      <c r="D43" s="2" t="s">
        <v>10</v>
      </c>
      <c r="E43" s="1">
        <v>1810335000</v>
      </c>
      <c r="F43" s="1">
        <v>0</v>
      </c>
      <c r="G43" s="1">
        <v>0</v>
      </c>
      <c r="H43" s="1">
        <v>1810335000</v>
      </c>
      <c r="I43" s="1">
        <v>0</v>
      </c>
      <c r="J43" s="1">
        <v>1810335000</v>
      </c>
      <c r="K43" s="1">
        <v>1000</v>
      </c>
      <c r="M43" s="1">
        <v>0</v>
      </c>
      <c r="N43" s="1">
        <v>0</v>
      </c>
      <c r="O43" s="1">
        <v>1810335000</v>
      </c>
    </row>
    <row r="44" spans="1:15" x14ac:dyDescent="0.25">
      <c r="A44" t="s">
        <v>299</v>
      </c>
      <c r="B44" t="s">
        <v>93</v>
      </c>
      <c r="C44" s="2" t="s">
        <v>92</v>
      </c>
      <c r="D44" s="2" t="s">
        <v>91</v>
      </c>
      <c r="E44" s="1">
        <v>64153082000</v>
      </c>
      <c r="F44" s="1">
        <v>0</v>
      </c>
      <c r="G44" s="1">
        <v>0</v>
      </c>
      <c r="H44" s="1">
        <v>64153082000</v>
      </c>
      <c r="I44" s="1">
        <v>0</v>
      </c>
      <c r="J44" s="1">
        <v>64153082000</v>
      </c>
      <c r="K44" s="1">
        <v>1000</v>
      </c>
      <c r="M44" s="1">
        <v>0</v>
      </c>
      <c r="N44" s="1">
        <v>0</v>
      </c>
      <c r="O44" s="1">
        <v>64153082000</v>
      </c>
    </row>
    <row r="45" spans="1:15" x14ac:dyDescent="0.25">
      <c r="A45" t="s">
        <v>299</v>
      </c>
      <c r="B45" t="s">
        <v>90</v>
      </c>
      <c r="C45" s="2" t="s">
        <v>89</v>
      </c>
      <c r="D45" s="2" t="s">
        <v>88</v>
      </c>
      <c r="E45" s="1">
        <v>61556870000</v>
      </c>
      <c r="F45" s="1">
        <v>0</v>
      </c>
      <c r="G45" s="1">
        <v>2596212000</v>
      </c>
      <c r="H45" s="1">
        <v>64153082000</v>
      </c>
      <c r="I45" s="1">
        <v>0</v>
      </c>
      <c r="J45" s="1">
        <v>64153082000</v>
      </c>
      <c r="K45" s="1">
        <v>1000</v>
      </c>
      <c r="M45" s="1">
        <v>0</v>
      </c>
      <c r="N45" s="1">
        <v>0</v>
      </c>
      <c r="O45" s="1">
        <v>64153082000</v>
      </c>
    </row>
    <row r="46" spans="1:15" x14ac:dyDescent="0.25">
      <c r="A46" t="s">
        <v>299</v>
      </c>
      <c r="B46" t="s">
        <v>87</v>
      </c>
      <c r="C46" s="2" t="s">
        <v>86</v>
      </c>
      <c r="D46" s="2" t="s">
        <v>85</v>
      </c>
      <c r="E46" s="1">
        <v>2596212000</v>
      </c>
      <c r="F46" s="1">
        <v>0</v>
      </c>
      <c r="G46" s="1">
        <v>-2596212000</v>
      </c>
      <c r="H46" s="1">
        <v>0</v>
      </c>
      <c r="I46" s="1">
        <v>0</v>
      </c>
      <c r="J46" s="1">
        <v>0</v>
      </c>
      <c r="K46" s="1">
        <v>0</v>
      </c>
      <c r="M46" s="1">
        <v>0</v>
      </c>
      <c r="N46" s="1">
        <v>0</v>
      </c>
      <c r="O46" s="1">
        <v>0</v>
      </c>
    </row>
    <row r="47" spans="1:15" x14ac:dyDescent="0.25">
      <c r="A47" t="s">
        <v>299</v>
      </c>
      <c r="B47" t="s">
        <v>9</v>
      </c>
      <c r="C47" s="2" t="s">
        <v>8</v>
      </c>
      <c r="D47" s="2" t="s">
        <v>7</v>
      </c>
      <c r="E47" s="1">
        <v>503000000</v>
      </c>
      <c r="F47" s="1">
        <v>0</v>
      </c>
      <c r="G47" s="1">
        <v>0</v>
      </c>
      <c r="H47" s="1">
        <v>503000000</v>
      </c>
      <c r="I47" s="1">
        <v>36747876</v>
      </c>
      <c r="J47" s="1">
        <v>676878884</v>
      </c>
      <c r="K47" s="1">
        <v>134.57</v>
      </c>
      <c r="M47" s="1">
        <v>-173878884</v>
      </c>
      <c r="N47" s="1">
        <v>0</v>
      </c>
      <c r="O47" s="1">
        <v>676878884</v>
      </c>
    </row>
    <row r="48" spans="1:15" x14ac:dyDescent="0.25">
      <c r="A48" t="s">
        <v>299</v>
      </c>
      <c r="B48" t="s">
        <v>6</v>
      </c>
      <c r="C48" s="2" t="s">
        <v>5</v>
      </c>
      <c r="D48" s="2" t="s">
        <v>4</v>
      </c>
      <c r="E48" s="1">
        <v>0</v>
      </c>
      <c r="F48" s="1">
        <v>0</v>
      </c>
      <c r="G48" s="1">
        <v>0</v>
      </c>
      <c r="H48" s="1">
        <v>0</v>
      </c>
      <c r="I48" s="1">
        <v>36747876</v>
      </c>
      <c r="J48" s="1">
        <v>624987138</v>
      </c>
      <c r="K48" s="1">
        <v>0</v>
      </c>
      <c r="M48" s="1">
        <v>-624987138</v>
      </c>
      <c r="N48" s="1">
        <v>0</v>
      </c>
      <c r="O48" s="1">
        <v>624987138</v>
      </c>
    </row>
    <row r="49" spans="1:15" x14ac:dyDescent="0.25">
      <c r="A49" t="s">
        <v>299</v>
      </c>
      <c r="B49" t="s">
        <v>2</v>
      </c>
      <c r="C49" s="2" t="s">
        <v>1</v>
      </c>
      <c r="D49" s="2" t="s">
        <v>0</v>
      </c>
      <c r="E49" s="1">
        <v>503000000</v>
      </c>
      <c r="F49" s="1">
        <v>0</v>
      </c>
      <c r="G49" s="1">
        <v>0</v>
      </c>
      <c r="H49" s="1">
        <v>503000000</v>
      </c>
      <c r="I49" s="1">
        <v>0</v>
      </c>
      <c r="J49" s="1">
        <v>51891746</v>
      </c>
      <c r="K49" s="1">
        <v>10.32</v>
      </c>
      <c r="M49" s="1">
        <v>451108254</v>
      </c>
      <c r="N49" s="1">
        <v>0</v>
      </c>
      <c r="O49" s="1">
        <v>51891746</v>
      </c>
    </row>
    <row r="50" spans="1:15" x14ac:dyDescent="0.25">
      <c r="A50" t="s">
        <v>299</v>
      </c>
      <c r="B50" t="s">
        <v>298</v>
      </c>
      <c r="C50" s="2" t="s">
        <v>297</v>
      </c>
      <c r="D50" s="2" t="s">
        <v>296</v>
      </c>
      <c r="E50" s="1">
        <v>1059533000</v>
      </c>
      <c r="F50" s="1">
        <v>0</v>
      </c>
      <c r="G50" s="1">
        <v>0</v>
      </c>
      <c r="H50" s="1">
        <v>1059533000</v>
      </c>
      <c r="I50" s="1">
        <v>0</v>
      </c>
      <c r="J50" s="1">
        <v>1059533000</v>
      </c>
      <c r="K50" s="1">
        <v>1000</v>
      </c>
      <c r="M50" s="1">
        <v>0</v>
      </c>
      <c r="N50" s="1">
        <v>0</v>
      </c>
      <c r="O50" s="1">
        <v>1059533000</v>
      </c>
    </row>
  </sheetData>
  <hyperlinks>
    <hyperlink ref="C5" location="Indice!A1" display="Indice"/>
    <hyperlink ref="C4" location="PA_libro!A1" display="INDICE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"/>
  <sheetViews>
    <sheetView topLeftCell="A4" workbookViewId="0">
      <selection activeCell="J14" sqref="J14"/>
    </sheetView>
  </sheetViews>
  <sheetFormatPr baseColWidth="10" defaultRowHeight="15" x14ac:dyDescent="0.25"/>
  <cols>
    <col min="3" max="3" width="17" customWidth="1"/>
    <col min="4" max="4" width="40.28515625" customWidth="1"/>
    <col min="5" max="5" width="17.85546875" style="1" bestFit="1" customWidth="1"/>
    <col min="6" max="6" width="5" style="1" bestFit="1" customWidth="1"/>
    <col min="7" max="7" width="16.85546875" style="1" bestFit="1" customWidth="1"/>
    <col min="8" max="8" width="17.85546875" style="1" bestFit="1" customWidth="1"/>
    <col min="9" max="9" width="16.85546875" style="1" bestFit="1" customWidth="1"/>
    <col min="10" max="10" width="17.85546875" style="1" bestFit="1" customWidth="1"/>
    <col min="11" max="11" width="8" style="1" bestFit="1" customWidth="1"/>
    <col min="12" max="12" width="11.42578125" style="1"/>
    <col min="13" max="13" width="17.85546875" style="1" bestFit="1" customWidth="1"/>
    <col min="14" max="14" width="5" style="1" bestFit="1" customWidth="1"/>
    <col min="15" max="15" width="17.85546875" style="1" bestFit="1" customWidth="1"/>
  </cols>
  <sheetData>
    <row r="1" spans="1:15" x14ac:dyDescent="0.25">
      <c r="A1" t="s">
        <v>333</v>
      </c>
      <c r="B1" s="8"/>
      <c r="C1" s="2" t="s">
        <v>335</v>
      </c>
    </row>
    <row r="2" spans="1:15" x14ac:dyDescent="0.25">
      <c r="A2" t="s">
        <v>334</v>
      </c>
      <c r="B2" s="8"/>
      <c r="C2" s="2" t="s">
        <v>333</v>
      </c>
    </row>
    <row r="3" spans="1:15" x14ac:dyDescent="0.25">
      <c r="A3">
        <v>34</v>
      </c>
      <c r="B3" s="8"/>
      <c r="C3" s="2" t="s">
        <v>332</v>
      </c>
    </row>
    <row r="4" spans="1:15" x14ac:dyDescent="0.25">
      <c r="B4" s="8"/>
      <c r="C4" s="12" t="s">
        <v>76</v>
      </c>
    </row>
    <row r="5" spans="1:15" x14ac:dyDescent="0.25">
      <c r="B5" s="8"/>
      <c r="C5" s="11">
        <v>34</v>
      </c>
      <c r="D5" s="10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pans="1:15" x14ac:dyDescent="0.25">
      <c r="B6" s="8"/>
      <c r="C6" t="str">
        <f>MID(17:17,1,1)</f>
        <v>2</v>
      </c>
    </row>
    <row r="7" spans="1:15" x14ac:dyDescent="0.25">
      <c r="B7" s="8"/>
      <c r="C7" s="2"/>
      <c r="D7" t="str">
        <f>MID(C1,FIND("Mes =",C1,1)+5,3)</f>
        <v xml:space="preserve"> 9 </v>
      </c>
      <c r="E7" s="1" t="str">
        <f>MID(C1,FIND("Entidad =",C1,1)+10,3)</f>
        <v>213</v>
      </c>
      <c r="F7" s="1" t="str">
        <f>MID(C1,FIND("Ejecutora =",C1,1)+12,2)</f>
        <v>01</v>
      </c>
      <c r="H7" s="1" t="str">
        <f>VLOOKUP(E7,[1]Hoja1!$B$6:$H$120,7,FALSE)</f>
        <v>EP</v>
      </c>
      <c r="I7" s="1" t="str">
        <f>VLOOKUP(E7,[1]Hoja1!$B$6:$R$120,17,FALSE)</f>
        <v>10.</v>
      </c>
    </row>
    <row r="8" spans="1:15" x14ac:dyDescent="0.25">
      <c r="B8" s="8"/>
      <c r="C8" s="2"/>
      <c r="D8" t="str">
        <f>VLOOKUP(E7,[1]Hoja1!$B$6:$H$120,3,FALSE)</f>
        <v>INSTITUTO DISTRITAL DEL PATRIMONIO CULTURAL -IDPC.</v>
      </c>
    </row>
    <row r="9" spans="1:15" x14ac:dyDescent="0.25">
      <c r="B9" s="8"/>
      <c r="C9" s="2"/>
    </row>
    <row r="10" spans="1:15" x14ac:dyDescent="0.25">
      <c r="B10" s="8"/>
      <c r="C10" s="2"/>
    </row>
    <row r="11" spans="1:15" x14ac:dyDescent="0.25">
      <c r="B11" s="8"/>
      <c r="C11" s="2"/>
    </row>
    <row r="12" spans="1:15" ht="101.25" x14ac:dyDescent="0.25">
      <c r="A12" t="s">
        <v>75</v>
      </c>
      <c r="B12" s="7" t="s">
        <v>74</v>
      </c>
      <c r="C12" s="6" t="s">
        <v>73</v>
      </c>
      <c r="D12" s="5" t="s">
        <v>72</v>
      </c>
      <c r="E12" s="4" t="s">
        <v>71</v>
      </c>
      <c r="F12" s="3" t="s">
        <v>70</v>
      </c>
      <c r="G12" s="4" t="s">
        <v>69</v>
      </c>
      <c r="H12" s="3" t="s">
        <v>68</v>
      </c>
      <c r="I12" s="3" t="s">
        <v>67</v>
      </c>
      <c r="J12" s="3" t="s">
        <v>66</v>
      </c>
      <c r="K12" s="3" t="s">
        <v>65</v>
      </c>
      <c r="L12" s="4" t="s">
        <v>64</v>
      </c>
      <c r="M12" s="3" t="s">
        <v>63</v>
      </c>
      <c r="N12" s="4" t="s">
        <v>62</v>
      </c>
      <c r="O12" s="3" t="s">
        <v>61</v>
      </c>
    </row>
    <row r="13" spans="1:15" x14ac:dyDescent="0.25">
      <c r="C13" s="2"/>
    </row>
    <row r="14" spans="1:15" x14ac:dyDescent="0.25">
      <c r="A14" t="s">
        <v>331</v>
      </c>
      <c r="B14" t="s">
        <v>60</v>
      </c>
      <c r="C14" s="2" t="s">
        <v>59</v>
      </c>
      <c r="D14" s="2" t="s">
        <v>58</v>
      </c>
      <c r="E14" s="1">
        <v>31905699000</v>
      </c>
      <c r="F14" s="1">
        <v>0</v>
      </c>
      <c r="G14" s="1">
        <v>2049892185</v>
      </c>
      <c r="H14" s="1">
        <v>33955591185</v>
      </c>
      <c r="I14" s="1">
        <v>1063949628</v>
      </c>
      <c r="J14" s="1">
        <v>16262495477</v>
      </c>
      <c r="K14" s="1">
        <v>47.89</v>
      </c>
      <c r="M14" s="1">
        <v>17693095708</v>
      </c>
      <c r="N14" s="1">
        <v>0</v>
      </c>
      <c r="O14" s="1">
        <v>16262495477</v>
      </c>
    </row>
    <row r="15" spans="1:15" x14ac:dyDescent="0.25">
      <c r="A15" t="s">
        <v>331</v>
      </c>
      <c r="B15" t="s">
        <v>57</v>
      </c>
      <c r="C15" s="2" t="s">
        <v>56</v>
      </c>
      <c r="D15" s="2" t="s">
        <v>55</v>
      </c>
      <c r="E15" s="1">
        <v>7013243000</v>
      </c>
      <c r="F15" s="1">
        <v>0</v>
      </c>
      <c r="G15" s="1">
        <v>1720736176</v>
      </c>
      <c r="H15" s="1">
        <v>8733979176</v>
      </c>
      <c r="I15" s="1">
        <v>3681567</v>
      </c>
      <c r="J15" s="1">
        <v>6516303886</v>
      </c>
      <c r="K15" s="1">
        <v>74.61</v>
      </c>
      <c r="M15" s="1">
        <v>2217675290</v>
      </c>
      <c r="N15" s="1">
        <v>0</v>
      </c>
      <c r="O15" s="1">
        <v>6516303886</v>
      </c>
    </row>
    <row r="16" spans="1:15" x14ac:dyDescent="0.25">
      <c r="A16" t="s">
        <v>331</v>
      </c>
      <c r="B16" t="s">
        <v>54</v>
      </c>
      <c r="C16" s="2" t="s">
        <v>53</v>
      </c>
      <c r="D16" s="2" t="s">
        <v>52</v>
      </c>
      <c r="E16" s="1">
        <v>7013243000</v>
      </c>
      <c r="F16" s="1">
        <v>0</v>
      </c>
      <c r="G16" s="1">
        <v>1720736176</v>
      </c>
      <c r="H16" s="1">
        <v>8733979176</v>
      </c>
      <c r="I16" s="1">
        <v>3681567</v>
      </c>
      <c r="J16" s="1">
        <v>6516303886</v>
      </c>
      <c r="K16" s="1">
        <v>74.61</v>
      </c>
      <c r="M16" s="1">
        <v>2217675290</v>
      </c>
      <c r="N16" s="1">
        <v>0</v>
      </c>
      <c r="O16" s="1">
        <v>6516303886</v>
      </c>
    </row>
    <row r="17" spans="1:15" x14ac:dyDescent="0.25">
      <c r="A17" t="s">
        <v>331</v>
      </c>
      <c r="B17" t="s">
        <v>51</v>
      </c>
      <c r="C17" s="2" t="s">
        <v>50</v>
      </c>
      <c r="D17" s="2" t="s">
        <v>49</v>
      </c>
      <c r="E17" s="1">
        <v>6955243000</v>
      </c>
      <c r="F17" s="1">
        <v>0</v>
      </c>
      <c r="G17" s="1">
        <v>1720736176</v>
      </c>
      <c r="H17" s="1">
        <v>8675979176</v>
      </c>
      <c r="I17" s="1">
        <v>2342464</v>
      </c>
      <c r="J17" s="1">
        <v>6473051895</v>
      </c>
      <c r="K17" s="1">
        <v>74.61</v>
      </c>
      <c r="M17" s="1">
        <v>2202927281</v>
      </c>
      <c r="N17" s="1">
        <v>0</v>
      </c>
      <c r="O17" s="1">
        <v>6473051895</v>
      </c>
    </row>
    <row r="18" spans="1:15" x14ac:dyDescent="0.25">
      <c r="A18" t="s">
        <v>331</v>
      </c>
      <c r="B18" t="s">
        <v>239</v>
      </c>
      <c r="C18" s="2" t="s">
        <v>238</v>
      </c>
      <c r="D18" s="2" t="s">
        <v>237</v>
      </c>
      <c r="E18" s="1">
        <v>26974000</v>
      </c>
      <c r="F18" s="1">
        <v>0</v>
      </c>
      <c r="G18" s="1">
        <v>0</v>
      </c>
      <c r="H18" s="1">
        <v>26974000</v>
      </c>
      <c r="I18" s="1">
        <v>2342464</v>
      </c>
      <c r="J18" s="1">
        <v>24315719</v>
      </c>
      <c r="K18" s="1">
        <v>90.15</v>
      </c>
      <c r="M18" s="1">
        <v>2658281</v>
      </c>
      <c r="N18" s="1">
        <v>0</v>
      </c>
      <c r="O18" s="1">
        <v>24315719</v>
      </c>
    </row>
    <row r="19" spans="1:15" x14ac:dyDescent="0.25">
      <c r="A19" t="s">
        <v>331</v>
      </c>
      <c r="B19" t="s">
        <v>45</v>
      </c>
      <c r="C19" s="2" t="s">
        <v>44</v>
      </c>
      <c r="D19" s="2" t="s">
        <v>43</v>
      </c>
      <c r="E19" s="1">
        <v>6928269000</v>
      </c>
      <c r="F19" s="1">
        <v>0</v>
      </c>
      <c r="G19" s="1">
        <v>1720736176</v>
      </c>
      <c r="H19" s="1">
        <v>8649005176</v>
      </c>
      <c r="I19" s="1">
        <v>0</v>
      </c>
      <c r="J19" s="1">
        <v>6448736176</v>
      </c>
      <c r="K19" s="1">
        <v>74.56</v>
      </c>
      <c r="M19" s="1">
        <v>2200269000</v>
      </c>
      <c r="N19" s="1">
        <v>0</v>
      </c>
      <c r="O19" s="1">
        <v>6448736176</v>
      </c>
    </row>
    <row r="20" spans="1:15" x14ac:dyDescent="0.25">
      <c r="A20" t="s">
        <v>331</v>
      </c>
      <c r="B20" t="s">
        <v>42</v>
      </c>
      <c r="C20" s="2" t="s">
        <v>41</v>
      </c>
      <c r="D20" s="2" t="s">
        <v>40</v>
      </c>
      <c r="E20" s="1">
        <v>58000000</v>
      </c>
      <c r="F20" s="1">
        <v>0</v>
      </c>
      <c r="G20" s="1">
        <v>0</v>
      </c>
      <c r="H20" s="1">
        <v>58000000</v>
      </c>
      <c r="I20" s="1">
        <v>1339103</v>
      </c>
      <c r="J20" s="1">
        <v>43251991</v>
      </c>
      <c r="K20" s="1">
        <v>74.569999999999993</v>
      </c>
      <c r="M20" s="1">
        <v>14748009</v>
      </c>
      <c r="N20" s="1">
        <v>0</v>
      </c>
      <c r="O20" s="1">
        <v>43251991</v>
      </c>
    </row>
    <row r="21" spans="1:15" x14ac:dyDescent="0.25">
      <c r="A21" t="s">
        <v>331</v>
      </c>
      <c r="B21" t="s">
        <v>39</v>
      </c>
      <c r="C21" s="2" t="s">
        <v>38</v>
      </c>
      <c r="D21" s="2" t="s">
        <v>37</v>
      </c>
      <c r="E21" s="1">
        <v>23381798000</v>
      </c>
      <c r="F21" s="1">
        <v>0</v>
      </c>
      <c r="G21" s="1">
        <v>0</v>
      </c>
      <c r="H21" s="1">
        <v>23381798000</v>
      </c>
      <c r="I21" s="1">
        <v>1060234983</v>
      </c>
      <c r="J21" s="1">
        <v>8465982993</v>
      </c>
      <c r="K21" s="1">
        <v>36.21</v>
      </c>
      <c r="M21" s="1">
        <v>14915815007</v>
      </c>
      <c r="N21" s="1">
        <v>0</v>
      </c>
      <c r="O21" s="1">
        <v>8465982993</v>
      </c>
    </row>
    <row r="22" spans="1:15" x14ac:dyDescent="0.25">
      <c r="A22" t="s">
        <v>331</v>
      </c>
      <c r="B22" t="s">
        <v>36</v>
      </c>
      <c r="C22" s="2" t="s">
        <v>35</v>
      </c>
      <c r="D22" s="2" t="s">
        <v>34</v>
      </c>
      <c r="E22" s="1">
        <v>23381798000</v>
      </c>
      <c r="F22" s="1">
        <v>0</v>
      </c>
      <c r="G22" s="1">
        <v>0</v>
      </c>
      <c r="H22" s="1">
        <v>23381798000</v>
      </c>
      <c r="I22" s="1">
        <v>1060234983</v>
      </c>
      <c r="J22" s="1">
        <v>8465982993</v>
      </c>
      <c r="K22" s="1">
        <v>36.21</v>
      </c>
      <c r="M22" s="1">
        <v>14915815007</v>
      </c>
      <c r="N22" s="1">
        <v>0</v>
      </c>
      <c r="O22" s="1">
        <v>8465982993</v>
      </c>
    </row>
    <row r="23" spans="1:15" x14ac:dyDescent="0.25">
      <c r="A23" t="s">
        <v>331</v>
      </c>
      <c r="B23" t="s">
        <v>33</v>
      </c>
      <c r="C23" s="2" t="s">
        <v>32</v>
      </c>
      <c r="D23" s="2" t="s">
        <v>31</v>
      </c>
      <c r="E23" s="1">
        <v>23381798000</v>
      </c>
      <c r="F23" s="1">
        <v>0</v>
      </c>
      <c r="G23" s="1">
        <v>0</v>
      </c>
      <c r="H23" s="1">
        <v>23381798000</v>
      </c>
      <c r="I23" s="1">
        <v>1060234983</v>
      </c>
      <c r="J23" s="1">
        <v>8465982993</v>
      </c>
      <c r="K23" s="1">
        <v>36.21</v>
      </c>
      <c r="M23" s="1">
        <v>14915815007</v>
      </c>
      <c r="N23" s="1">
        <v>0</v>
      </c>
      <c r="O23" s="1">
        <v>8465982993</v>
      </c>
    </row>
    <row r="24" spans="1:15" x14ac:dyDescent="0.25">
      <c r="A24" t="s">
        <v>331</v>
      </c>
      <c r="B24" t="s">
        <v>30</v>
      </c>
      <c r="C24" s="2" t="s">
        <v>29</v>
      </c>
      <c r="D24" s="2" t="s">
        <v>28</v>
      </c>
      <c r="E24" s="1">
        <v>22836798000</v>
      </c>
      <c r="F24" s="1">
        <v>0</v>
      </c>
      <c r="G24" s="1">
        <v>0</v>
      </c>
      <c r="H24" s="1">
        <v>22836798000</v>
      </c>
      <c r="I24" s="1">
        <v>895359214</v>
      </c>
      <c r="J24" s="1">
        <v>8301107224</v>
      </c>
      <c r="K24" s="1">
        <v>36.35</v>
      </c>
      <c r="M24" s="1">
        <v>14535690776</v>
      </c>
      <c r="N24" s="1">
        <v>0</v>
      </c>
      <c r="O24" s="1">
        <v>8301107224</v>
      </c>
    </row>
    <row r="25" spans="1:15" x14ac:dyDescent="0.25">
      <c r="A25" t="s">
        <v>331</v>
      </c>
      <c r="B25" t="s">
        <v>27</v>
      </c>
      <c r="C25" s="2" t="s">
        <v>26</v>
      </c>
      <c r="D25" s="2" t="s">
        <v>25</v>
      </c>
      <c r="E25" s="1">
        <v>545000000</v>
      </c>
      <c r="F25" s="1">
        <v>0</v>
      </c>
      <c r="G25" s="1">
        <v>0</v>
      </c>
      <c r="H25" s="1">
        <v>545000000</v>
      </c>
      <c r="I25" s="1">
        <v>164875769</v>
      </c>
      <c r="J25" s="1">
        <v>164875769</v>
      </c>
      <c r="K25" s="1">
        <v>30.25</v>
      </c>
      <c r="M25" s="1">
        <v>380124231</v>
      </c>
      <c r="N25" s="1">
        <v>0</v>
      </c>
      <c r="O25" s="1">
        <v>164875769</v>
      </c>
    </row>
    <row r="26" spans="1:15" x14ac:dyDescent="0.25">
      <c r="A26" t="s">
        <v>331</v>
      </c>
      <c r="B26" t="s">
        <v>24</v>
      </c>
      <c r="C26" s="2" t="s">
        <v>23</v>
      </c>
      <c r="D26" s="2" t="s">
        <v>22</v>
      </c>
      <c r="E26" s="1">
        <v>545000000</v>
      </c>
      <c r="F26" s="1">
        <v>0</v>
      </c>
      <c r="G26" s="1">
        <v>0</v>
      </c>
      <c r="H26" s="1">
        <v>545000000</v>
      </c>
      <c r="I26" s="1">
        <v>164875769</v>
      </c>
      <c r="J26" s="1">
        <v>164875769</v>
      </c>
      <c r="K26" s="1">
        <v>30.25</v>
      </c>
      <c r="M26" s="1">
        <v>380124231</v>
      </c>
      <c r="N26" s="1">
        <v>0</v>
      </c>
      <c r="O26" s="1">
        <v>164875769</v>
      </c>
    </row>
    <row r="27" spans="1:15" x14ac:dyDescent="0.25">
      <c r="A27" t="s">
        <v>331</v>
      </c>
      <c r="B27" t="s">
        <v>21</v>
      </c>
      <c r="C27" s="2" t="s">
        <v>20</v>
      </c>
      <c r="D27" s="2" t="s">
        <v>19</v>
      </c>
      <c r="E27" s="1">
        <v>1510658000</v>
      </c>
      <c r="F27" s="1">
        <v>0</v>
      </c>
      <c r="G27" s="1">
        <v>329156009</v>
      </c>
      <c r="H27" s="1">
        <v>1839814009</v>
      </c>
      <c r="I27" s="1">
        <v>33078</v>
      </c>
      <c r="J27" s="1">
        <v>1280208598</v>
      </c>
      <c r="K27" s="1">
        <v>69.58</v>
      </c>
      <c r="M27" s="1">
        <v>559605411</v>
      </c>
      <c r="N27" s="1">
        <v>0</v>
      </c>
      <c r="O27" s="1">
        <v>1280208598</v>
      </c>
    </row>
    <row r="28" spans="1:15" x14ac:dyDescent="0.25">
      <c r="A28" t="s">
        <v>331</v>
      </c>
      <c r="B28" t="s">
        <v>18</v>
      </c>
      <c r="C28" s="2" t="s">
        <v>17</v>
      </c>
      <c r="D28" s="2" t="s">
        <v>16</v>
      </c>
      <c r="E28" s="1">
        <v>1450000000</v>
      </c>
      <c r="F28" s="1">
        <v>0</v>
      </c>
      <c r="G28" s="1">
        <v>329156009</v>
      </c>
      <c r="H28" s="1">
        <v>1779156009</v>
      </c>
      <c r="I28" s="1">
        <v>0</v>
      </c>
      <c r="J28" s="1">
        <v>1209894884</v>
      </c>
      <c r="K28" s="1">
        <v>680</v>
      </c>
      <c r="M28" s="1">
        <v>569261125</v>
      </c>
      <c r="N28" s="1">
        <v>0</v>
      </c>
      <c r="O28" s="1">
        <v>1209894884</v>
      </c>
    </row>
    <row r="29" spans="1:15" x14ac:dyDescent="0.25">
      <c r="A29" t="s">
        <v>331</v>
      </c>
      <c r="B29" t="s">
        <v>12</v>
      </c>
      <c r="C29" s="2" t="s">
        <v>11</v>
      </c>
      <c r="D29" s="2" t="s">
        <v>10</v>
      </c>
      <c r="E29" s="1">
        <v>1450000000</v>
      </c>
      <c r="F29" s="1">
        <v>0</v>
      </c>
      <c r="G29" s="1">
        <v>0</v>
      </c>
      <c r="H29" s="1">
        <v>1450000000</v>
      </c>
      <c r="I29" s="1">
        <v>0</v>
      </c>
      <c r="J29" s="1">
        <v>1209894884</v>
      </c>
      <c r="K29" s="1">
        <v>83.44</v>
      </c>
      <c r="M29" s="1">
        <v>240105116</v>
      </c>
      <c r="N29" s="1">
        <v>0</v>
      </c>
      <c r="O29" s="1">
        <v>1209894884</v>
      </c>
    </row>
    <row r="30" spans="1:15" x14ac:dyDescent="0.25">
      <c r="A30" t="s">
        <v>331</v>
      </c>
      <c r="B30" t="s">
        <v>93</v>
      </c>
      <c r="C30" s="2" t="s">
        <v>92</v>
      </c>
      <c r="D30" s="2" t="s">
        <v>91</v>
      </c>
      <c r="E30" s="1">
        <v>0</v>
      </c>
      <c r="F30" s="1">
        <v>0</v>
      </c>
      <c r="G30" s="1">
        <v>329156009</v>
      </c>
      <c r="H30" s="1">
        <v>329156009</v>
      </c>
      <c r="I30" s="1">
        <v>0</v>
      </c>
      <c r="J30" s="1">
        <v>0</v>
      </c>
      <c r="K30" s="1">
        <v>0</v>
      </c>
      <c r="M30" s="1">
        <v>329156009</v>
      </c>
      <c r="N30" s="1">
        <v>0</v>
      </c>
      <c r="O30" s="1">
        <v>0</v>
      </c>
    </row>
    <row r="31" spans="1:15" x14ac:dyDescent="0.25">
      <c r="A31" t="s">
        <v>331</v>
      </c>
      <c r="B31" t="s">
        <v>90</v>
      </c>
      <c r="C31" s="2" t="s">
        <v>89</v>
      </c>
      <c r="D31" s="2" t="s">
        <v>88</v>
      </c>
      <c r="E31" s="1">
        <v>0</v>
      </c>
      <c r="F31" s="1">
        <v>0</v>
      </c>
      <c r="G31" s="1">
        <v>329156009</v>
      </c>
      <c r="H31" s="1">
        <v>329156009</v>
      </c>
      <c r="I31" s="1">
        <v>0</v>
      </c>
      <c r="J31" s="1">
        <v>0</v>
      </c>
      <c r="K31" s="1">
        <v>0</v>
      </c>
      <c r="M31" s="1">
        <v>329156009</v>
      </c>
      <c r="N31" s="1">
        <v>0</v>
      </c>
      <c r="O31" s="1">
        <v>0</v>
      </c>
    </row>
    <row r="32" spans="1:15" x14ac:dyDescent="0.25">
      <c r="A32" t="s">
        <v>331</v>
      </c>
      <c r="B32" t="s">
        <v>9</v>
      </c>
      <c r="C32" s="2" t="s">
        <v>8</v>
      </c>
      <c r="D32" s="2" t="s">
        <v>7</v>
      </c>
      <c r="E32" s="1">
        <v>400000</v>
      </c>
      <c r="F32" s="1">
        <v>0</v>
      </c>
      <c r="G32" s="1">
        <v>0</v>
      </c>
      <c r="H32" s="1">
        <v>400000</v>
      </c>
      <c r="I32" s="1">
        <v>33078</v>
      </c>
      <c r="J32" s="1">
        <v>55714</v>
      </c>
      <c r="K32" s="1">
        <v>13.93</v>
      </c>
      <c r="M32" s="1">
        <v>344286</v>
      </c>
      <c r="N32" s="1">
        <v>0</v>
      </c>
      <c r="O32" s="1">
        <v>55714</v>
      </c>
    </row>
    <row r="33" spans="1:15" x14ac:dyDescent="0.25">
      <c r="A33" t="s">
        <v>331</v>
      </c>
      <c r="B33" t="s">
        <v>2</v>
      </c>
      <c r="C33" s="2" t="s">
        <v>1</v>
      </c>
      <c r="D33" s="2" t="s">
        <v>0</v>
      </c>
      <c r="E33" s="1">
        <v>400000</v>
      </c>
      <c r="F33" s="1">
        <v>0</v>
      </c>
      <c r="G33" s="1">
        <v>0</v>
      </c>
      <c r="H33" s="1">
        <v>400000</v>
      </c>
      <c r="I33" s="1">
        <v>33078</v>
      </c>
      <c r="J33" s="1">
        <v>55714</v>
      </c>
      <c r="K33" s="1">
        <v>13.93</v>
      </c>
      <c r="M33" s="1">
        <v>344286</v>
      </c>
      <c r="N33" s="1">
        <v>0</v>
      </c>
      <c r="O33" s="1">
        <v>55714</v>
      </c>
    </row>
    <row r="34" spans="1:15" x14ac:dyDescent="0.25">
      <c r="A34" t="s">
        <v>331</v>
      </c>
      <c r="B34" t="s">
        <v>330</v>
      </c>
      <c r="C34" s="2" t="s">
        <v>329</v>
      </c>
      <c r="D34" s="2" t="s">
        <v>328</v>
      </c>
      <c r="E34" s="1">
        <v>60258000</v>
      </c>
      <c r="F34" s="1">
        <v>0</v>
      </c>
      <c r="G34" s="1">
        <v>0</v>
      </c>
      <c r="H34" s="1">
        <v>60258000</v>
      </c>
      <c r="I34" s="1">
        <v>0</v>
      </c>
      <c r="J34" s="1">
        <v>70258000</v>
      </c>
      <c r="K34" s="1">
        <v>116.6</v>
      </c>
      <c r="M34" s="1">
        <v>-10000000</v>
      </c>
      <c r="N34" s="1">
        <v>0</v>
      </c>
      <c r="O34" s="1">
        <v>70258000</v>
      </c>
    </row>
  </sheetData>
  <hyperlinks>
    <hyperlink ref="C5" location="Indice!A1" display="Indice"/>
    <hyperlink ref="C4" location="PA_libro!A1" display="INDICE"/>
  </hyperlink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2"/>
  <sheetViews>
    <sheetView workbookViewId="0">
      <selection activeCell="N7" sqref="N7"/>
    </sheetView>
  </sheetViews>
  <sheetFormatPr baseColWidth="10" defaultRowHeight="15" x14ac:dyDescent="0.25"/>
  <cols>
    <col min="3" max="3" width="17" customWidth="1"/>
    <col min="4" max="4" width="40.28515625" customWidth="1"/>
    <col min="5" max="5" width="18.85546875" style="1" bestFit="1" customWidth="1"/>
    <col min="6" max="6" width="5" style="1" bestFit="1" customWidth="1"/>
    <col min="7" max="7" width="16.85546875" style="1" bestFit="1" customWidth="1"/>
    <col min="8" max="8" width="18.85546875" style="1" bestFit="1" customWidth="1"/>
    <col min="9" max="9" width="16.85546875" style="1" bestFit="1" customWidth="1"/>
    <col min="10" max="10" width="17.85546875" style="1" bestFit="1" customWidth="1"/>
    <col min="11" max="11" width="8" style="1" bestFit="1" customWidth="1"/>
    <col min="12" max="12" width="11.42578125" style="1"/>
    <col min="13" max="13" width="17.85546875" style="1" bestFit="1" customWidth="1"/>
    <col min="14" max="14" width="5" style="1" bestFit="1" customWidth="1"/>
    <col min="15" max="15" width="17.85546875" style="1" bestFit="1" customWidth="1"/>
  </cols>
  <sheetData>
    <row r="1" spans="1:15" x14ac:dyDescent="0.25">
      <c r="A1" t="s">
        <v>338</v>
      </c>
      <c r="B1" s="8"/>
      <c r="C1" s="2" t="s">
        <v>340</v>
      </c>
    </row>
    <row r="2" spans="1:15" x14ac:dyDescent="0.25">
      <c r="A2" t="s">
        <v>339</v>
      </c>
      <c r="B2" s="8"/>
      <c r="C2" s="2" t="s">
        <v>338</v>
      </c>
    </row>
    <row r="3" spans="1:15" x14ac:dyDescent="0.25">
      <c r="A3">
        <v>32</v>
      </c>
      <c r="B3" s="8"/>
      <c r="C3" s="2" t="s">
        <v>337</v>
      </c>
    </row>
    <row r="4" spans="1:15" x14ac:dyDescent="0.25">
      <c r="B4" s="8"/>
      <c r="C4" s="12" t="s">
        <v>76</v>
      </c>
    </row>
    <row r="5" spans="1:15" x14ac:dyDescent="0.25">
      <c r="B5" s="8"/>
      <c r="C5" s="11">
        <v>32</v>
      </c>
      <c r="D5" s="10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pans="1:15" x14ac:dyDescent="0.25">
      <c r="B6" s="8"/>
      <c r="C6" t="str">
        <f>MID(17:17,1,1)</f>
        <v>2</v>
      </c>
    </row>
    <row r="7" spans="1:15" x14ac:dyDescent="0.25">
      <c r="B7" s="8"/>
      <c r="C7" s="2"/>
      <c r="D7" t="str">
        <f>MID(C1,FIND("Mes =",C1,1)+5,3)</f>
        <v xml:space="preserve"> 9 </v>
      </c>
      <c r="E7" s="1" t="str">
        <f>MID(C1,FIND("Entidad =",C1,1)+10,3)</f>
        <v>214</v>
      </c>
      <c r="F7" s="1" t="str">
        <f>MID(C1,FIND("Ejecutora =",C1,1)+12,2)</f>
        <v>01</v>
      </c>
      <c r="H7" s="1" t="str">
        <f>VLOOKUP(E7,[1]Hoja1!$B$6:$H$120,7,FALSE)</f>
        <v>EP</v>
      </c>
      <c r="I7" s="1" t="str">
        <f>VLOOKUP(E7,[1]Hoja1!$B$6:$R$120,17,FALSE)</f>
        <v>09.</v>
      </c>
    </row>
    <row r="8" spans="1:15" x14ac:dyDescent="0.25">
      <c r="B8" s="8"/>
      <c r="C8" s="2"/>
      <c r="D8" t="str">
        <f>VLOOKUP(E7,[1]Hoja1!$B$6:$H$120,3,FALSE)</f>
        <v>INSTITUTO DISTRITAL PARA LA PROTECCION DE JUVENTUD Y LA NIÑEZ DESAMPARADA-IDIPRON..</v>
      </c>
    </row>
    <row r="9" spans="1:15" x14ac:dyDescent="0.25">
      <c r="B9" s="8"/>
      <c r="C9" s="2"/>
    </row>
    <row r="10" spans="1:15" x14ac:dyDescent="0.25">
      <c r="B10" s="8"/>
      <c r="C10" s="2"/>
    </row>
    <row r="11" spans="1:15" x14ac:dyDescent="0.25">
      <c r="B11" s="8"/>
      <c r="C11" s="2"/>
    </row>
    <row r="12" spans="1:15" ht="101.25" x14ac:dyDescent="0.25">
      <c r="A12" t="s">
        <v>75</v>
      </c>
      <c r="B12" s="7" t="s">
        <v>74</v>
      </c>
      <c r="C12" s="6" t="s">
        <v>73</v>
      </c>
      <c r="D12" s="5" t="s">
        <v>72</v>
      </c>
      <c r="E12" s="4" t="s">
        <v>71</v>
      </c>
      <c r="F12" s="3" t="s">
        <v>70</v>
      </c>
      <c r="G12" s="4" t="s">
        <v>69</v>
      </c>
      <c r="H12" s="3" t="s">
        <v>68</v>
      </c>
      <c r="I12" s="3" t="s">
        <v>67</v>
      </c>
      <c r="J12" s="3" t="s">
        <v>66</v>
      </c>
      <c r="K12" s="3" t="s">
        <v>65</v>
      </c>
      <c r="L12" s="4" t="s">
        <v>64</v>
      </c>
      <c r="M12" s="3" t="s">
        <v>63</v>
      </c>
      <c r="N12" s="4" t="s">
        <v>62</v>
      </c>
      <c r="O12" s="3" t="s">
        <v>61</v>
      </c>
    </row>
    <row r="13" spans="1:15" x14ac:dyDescent="0.25">
      <c r="C13" s="2"/>
    </row>
    <row r="14" spans="1:15" x14ac:dyDescent="0.25">
      <c r="A14" t="s">
        <v>336</v>
      </c>
      <c r="B14" t="s">
        <v>60</v>
      </c>
      <c r="C14" s="2" t="s">
        <v>59</v>
      </c>
      <c r="D14" s="2" t="s">
        <v>58</v>
      </c>
      <c r="E14" s="1">
        <v>143835377000</v>
      </c>
      <c r="F14" s="1">
        <v>0</v>
      </c>
      <c r="G14" s="1">
        <v>0</v>
      </c>
      <c r="H14" s="1">
        <v>143835377000</v>
      </c>
      <c r="I14" s="1">
        <v>7504512126</v>
      </c>
      <c r="J14" s="1">
        <v>63807055558</v>
      </c>
      <c r="K14" s="1">
        <v>44.36</v>
      </c>
      <c r="M14" s="1">
        <v>80028321442</v>
      </c>
      <c r="N14" s="1">
        <v>0</v>
      </c>
      <c r="O14" s="1">
        <v>63807055558</v>
      </c>
    </row>
    <row r="15" spans="1:15" x14ac:dyDescent="0.25">
      <c r="A15" t="s">
        <v>336</v>
      </c>
      <c r="B15" t="s">
        <v>57</v>
      </c>
      <c r="C15" s="2" t="s">
        <v>56</v>
      </c>
      <c r="D15" s="2" t="s">
        <v>55</v>
      </c>
      <c r="E15" s="1">
        <v>31937476000</v>
      </c>
      <c r="F15" s="1">
        <v>0</v>
      </c>
      <c r="G15" s="1">
        <v>0</v>
      </c>
      <c r="H15" s="1">
        <v>31937476000</v>
      </c>
      <c r="I15" s="1">
        <v>222741156</v>
      </c>
      <c r="J15" s="1">
        <v>20621357350</v>
      </c>
      <c r="K15" s="1">
        <v>64.569999999999993</v>
      </c>
      <c r="M15" s="1">
        <v>11316118650</v>
      </c>
      <c r="N15" s="1">
        <v>0</v>
      </c>
      <c r="O15" s="1">
        <v>20621357350</v>
      </c>
    </row>
    <row r="16" spans="1:15" x14ac:dyDescent="0.25">
      <c r="A16" t="s">
        <v>336</v>
      </c>
      <c r="B16" t="s">
        <v>54</v>
      </c>
      <c r="C16" s="2" t="s">
        <v>53</v>
      </c>
      <c r="D16" s="2" t="s">
        <v>52</v>
      </c>
      <c r="E16" s="1">
        <v>31937476000</v>
      </c>
      <c r="F16" s="1">
        <v>0</v>
      </c>
      <c r="G16" s="1">
        <v>0</v>
      </c>
      <c r="H16" s="1">
        <v>31937476000</v>
      </c>
      <c r="I16" s="1">
        <v>222741156</v>
      </c>
      <c r="J16" s="1">
        <v>20621357350</v>
      </c>
      <c r="K16" s="1">
        <v>64.569999999999993</v>
      </c>
      <c r="M16" s="1">
        <v>11316118650</v>
      </c>
      <c r="N16" s="1">
        <v>0</v>
      </c>
      <c r="O16" s="1">
        <v>20621357350</v>
      </c>
    </row>
    <row r="17" spans="1:15" x14ac:dyDescent="0.25">
      <c r="A17" t="s">
        <v>336</v>
      </c>
      <c r="B17" t="s">
        <v>51</v>
      </c>
      <c r="C17" s="2" t="s">
        <v>50</v>
      </c>
      <c r="D17" s="2" t="s">
        <v>49</v>
      </c>
      <c r="E17" s="1">
        <v>30363703000</v>
      </c>
      <c r="F17" s="1">
        <v>0</v>
      </c>
      <c r="G17" s="1">
        <v>0</v>
      </c>
      <c r="H17" s="1">
        <v>30363703000</v>
      </c>
      <c r="I17" s="1">
        <v>75934432</v>
      </c>
      <c r="J17" s="1">
        <v>19480058626</v>
      </c>
      <c r="K17" s="1">
        <v>64.16</v>
      </c>
      <c r="M17" s="1">
        <v>10883644374</v>
      </c>
      <c r="N17" s="1">
        <v>0</v>
      </c>
      <c r="O17" s="1">
        <v>19480058626</v>
      </c>
    </row>
    <row r="18" spans="1:15" x14ac:dyDescent="0.25">
      <c r="A18" t="s">
        <v>336</v>
      </c>
      <c r="B18" t="s">
        <v>45</v>
      </c>
      <c r="C18" s="2" t="s">
        <v>44</v>
      </c>
      <c r="D18" s="2" t="s">
        <v>43</v>
      </c>
      <c r="E18" s="1">
        <v>30363703000</v>
      </c>
      <c r="F18" s="1">
        <v>0</v>
      </c>
      <c r="G18" s="1">
        <v>0</v>
      </c>
      <c r="H18" s="1">
        <v>30363703000</v>
      </c>
      <c r="I18" s="1">
        <v>75934432</v>
      </c>
      <c r="J18" s="1">
        <v>19480058626</v>
      </c>
      <c r="K18" s="1">
        <v>64.16</v>
      </c>
      <c r="M18" s="1">
        <v>10883644374</v>
      </c>
      <c r="N18" s="1">
        <v>0</v>
      </c>
      <c r="O18" s="1">
        <v>19480058626</v>
      </c>
    </row>
    <row r="19" spans="1:15" x14ac:dyDescent="0.25">
      <c r="A19" t="s">
        <v>336</v>
      </c>
      <c r="B19" t="s">
        <v>42</v>
      </c>
      <c r="C19" s="2" t="s">
        <v>41</v>
      </c>
      <c r="D19" s="2" t="s">
        <v>40</v>
      </c>
      <c r="E19" s="1">
        <v>1573773000</v>
      </c>
      <c r="F19" s="1">
        <v>0</v>
      </c>
      <c r="G19" s="1">
        <v>0</v>
      </c>
      <c r="H19" s="1">
        <v>1573773000</v>
      </c>
      <c r="I19" s="1">
        <v>146806724</v>
      </c>
      <c r="J19" s="1">
        <v>1141298724</v>
      </c>
      <c r="K19" s="1">
        <v>72.52</v>
      </c>
      <c r="M19" s="1">
        <v>432474276</v>
      </c>
      <c r="N19" s="1">
        <v>0</v>
      </c>
      <c r="O19" s="1">
        <v>1141298724</v>
      </c>
    </row>
    <row r="20" spans="1:15" x14ac:dyDescent="0.25">
      <c r="A20" t="s">
        <v>336</v>
      </c>
      <c r="B20" t="s">
        <v>39</v>
      </c>
      <c r="C20" s="2" t="s">
        <v>38</v>
      </c>
      <c r="D20" s="2" t="s">
        <v>37</v>
      </c>
      <c r="E20" s="1">
        <v>99841466000</v>
      </c>
      <c r="F20" s="1">
        <v>0</v>
      </c>
      <c r="G20" s="1">
        <v>0</v>
      </c>
      <c r="H20" s="1">
        <v>99841466000</v>
      </c>
      <c r="I20" s="1">
        <v>7249467954</v>
      </c>
      <c r="J20" s="1">
        <v>39056402573</v>
      </c>
      <c r="K20" s="1">
        <v>39.119999999999997</v>
      </c>
      <c r="M20" s="1">
        <v>60785063427</v>
      </c>
      <c r="N20" s="1">
        <v>0</v>
      </c>
      <c r="O20" s="1">
        <v>39056402573</v>
      </c>
    </row>
    <row r="21" spans="1:15" x14ac:dyDescent="0.25">
      <c r="A21" t="s">
        <v>336</v>
      </c>
      <c r="B21" t="s">
        <v>36</v>
      </c>
      <c r="C21" s="2" t="s">
        <v>35</v>
      </c>
      <c r="D21" s="2" t="s">
        <v>34</v>
      </c>
      <c r="E21" s="1">
        <v>99841466000</v>
      </c>
      <c r="F21" s="1">
        <v>0</v>
      </c>
      <c r="G21" s="1">
        <v>0</v>
      </c>
      <c r="H21" s="1">
        <v>99841466000</v>
      </c>
      <c r="I21" s="1">
        <v>7249467954</v>
      </c>
      <c r="J21" s="1">
        <v>39056402573</v>
      </c>
      <c r="K21" s="1">
        <v>39.119999999999997</v>
      </c>
      <c r="M21" s="1">
        <v>60785063427</v>
      </c>
      <c r="N21" s="1">
        <v>0</v>
      </c>
      <c r="O21" s="1">
        <v>39056402573</v>
      </c>
    </row>
    <row r="22" spans="1:15" x14ac:dyDescent="0.25">
      <c r="A22" t="s">
        <v>336</v>
      </c>
      <c r="B22" t="s">
        <v>33</v>
      </c>
      <c r="C22" s="2" t="s">
        <v>32</v>
      </c>
      <c r="D22" s="2" t="s">
        <v>31</v>
      </c>
      <c r="E22" s="1">
        <v>99841466000</v>
      </c>
      <c r="F22" s="1">
        <v>0</v>
      </c>
      <c r="G22" s="1">
        <v>0</v>
      </c>
      <c r="H22" s="1">
        <v>99841466000</v>
      </c>
      <c r="I22" s="1">
        <v>7249467954</v>
      </c>
      <c r="J22" s="1">
        <v>39056402573</v>
      </c>
      <c r="K22" s="1">
        <v>39.119999999999997</v>
      </c>
      <c r="M22" s="1">
        <v>60785063427</v>
      </c>
      <c r="N22" s="1">
        <v>0</v>
      </c>
      <c r="O22" s="1">
        <v>39056402573</v>
      </c>
    </row>
    <row r="23" spans="1:15" x14ac:dyDescent="0.25">
      <c r="A23" t="s">
        <v>336</v>
      </c>
      <c r="B23" t="s">
        <v>30</v>
      </c>
      <c r="C23" s="2" t="s">
        <v>29</v>
      </c>
      <c r="D23" s="2" t="s">
        <v>28</v>
      </c>
      <c r="E23" s="1">
        <v>99841466000</v>
      </c>
      <c r="F23" s="1">
        <v>0</v>
      </c>
      <c r="G23" s="1">
        <v>0</v>
      </c>
      <c r="H23" s="1">
        <v>99841466000</v>
      </c>
      <c r="I23" s="1">
        <v>7249467954</v>
      </c>
      <c r="J23" s="1">
        <v>39056402573</v>
      </c>
      <c r="K23" s="1">
        <v>39.119999999999997</v>
      </c>
      <c r="M23" s="1">
        <v>60785063427</v>
      </c>
      <c r="N23" s="1">
        <v>0</v>
      </c>
      <c r="O23" s="1">
        <v>39056402573</v>
      </c>
    </row>
    <row r="24" spans="1:15" x14ac:dyDescent="0.25">
      <c r="A24" t="s">
        <v>336</v>
      </c>
      <c r="B24" t="s">
        <v>21</v>
      </c>
      <c r="C24" s="2" t="s">
        <v>20</v>
      </c>
      <c r="D24" s="2" t="s">
        <v>19</v>
      </c>
      <c r="E24" s="1">
        <v>12056435000</v>
      </c>
      <c r="F24" s="1">
        <v>0</v>
      </c>
      <c r="G24" s="1">
        <v>0</v>
      </c>
      <c r="H24" s="1">
        <v>12056435000</v>
      </c>
      <c r="I24" s="1">
        <v>32303016</v>
      </c>
      <c r="J24" s="1">
        <v>4129295635</v>
      </c>
      <c r="K24" s="1">
        <v>34.25</v>
      </c>
      <c r="M24" s="1">
        <v>7927139365</v>
      </c>
      <c r="N24" s="1">
        <v>0</v>
      </c>
      <c r="O24" s="1">
        <v>4129295635</v>
      </c>
    </row>
    <row r="25" spans="1:15" x14ac:dyDescent="0.25">
      <c r="A25" t="s">
        <v>336</v>
      </c>
      <c r="B25" t="s">
        <v>18</v>
      </c>
      <c r="C25" s="2" t="s">
        <v>17</v>
      </c>
      <c r="D25" s="2" t="s">
        <v>16</v>
      </c>
      <c r="E25" s="1">
        <v>11800000000</v>
      </c>
      <c r="F25" s="1">
        <v>0</v>
      </c>
      <c r="G25" s="1">
        <v>0</v>
      </c>
      <c r="H25" s="1">
        <v>11800000000</v>
      </c>
      <c r="I25" s="1">
        <v>0</v>
      </c>
      <c r="J25" s="1">
        <v>3733436248</v>
      </c>
      <c r="K25" s="1">
        <v>31.64</v>
      </c>
      <c r="M25" s="1">
        <v>8066563752</v>
      </c>
      <c r="N25" s="1">
        <v>0</v>
      </c>
      <c r="O25" s="1">
        <v>3733436248</v>
      </c>
    </row>
    <row r="26" spans="1:15" x14ac:dyDescent="0.25">
      <c r="A26" t="s">
        <v>336</v>
      </c>
      <c r="B26" t="s">
        <v>93</v>
      </c>
      <c r="C26" s="2" t="s">
        <v>92</v>
      </c>
      <c r="D26" s="2" t="s">
        <v>91</v>
      </c>
      <c r="E26" s="1">
        <v>11800000000</v>
      </c>
      <c r="F26" s="1">
        <v>0</v>
      </c>
      <c r="G26" s="1">
        <v>0</v>
      </c>
      <c r="H26" s="1">
        <v>11800000000</v>
      </c>
      <c r="I26" s="1">
        <v>0</v>
      </c>
      <c r="J26" s="1">
        <v>3733436248</v>
      </c>
      <c r="K26" s="1">
        <v>31.64</v>
      </c>
      <c r="M26" s="1">
        <v>8066563752</v>
      </c>
      <c r="N26" s="1">
        <v>0</v>
      </c>
      <c r="O26" s="1">
        <v>3733436248</v>
      </c>
    </row>
    <row r="27" spans="1:15" x14ac:dyDescent="0.25">
      <c r="A27" t="s">
        <v>336</v>
      </c>
      <c r="B27" t="s">
        <v>90</v>
      </c>
      <c r="C27" s="2" t="s">
        <v>89</v>
      </c>
      <c r="D27" s="2" t="s">
        <v>88</v>
      </c>
      <c r="E27" s="1">
        <v>11800000000</v>
      </c>
      <c r="F27" s="1">
        <v>0</v>
      </c>
      <c r="G27" s="1">
        <v>-2870000000</v>
      </c>
      <c r="H27" s="1">
        <v>8930000000</v>
      </c>
      <c r="I27" s="1">
        <v>0</v>
      </c>
      <c r="J27" s="1">
        <v>863436248</v>
      </c>
      <c r="K27" s="1">
        <v>9.67</v>
      </c>
      <c r="M27" s="1">
        <v>8066563752</v>
      </c>
      <c r="N27" s="1">
        <v>0</v>
      </c>
      <c r="O27" s="1">
        <v>863436248</v>
      </c>
    </row>
    <row r="28" spans="1:15" x14ac:dyDescent="0.25">
      <c r="A28" t="s">
        <v>336</v>
      </c>
      <c r="B28" t="s">
        <v>87</v>
      </c>
      <c r="C28" s="2" t="s">
        <v>86</v>
      </c>
      <c r="D28" s="2" t="s">
        <v>85</v>
      </c>
      <c r="E28" s="1">
        <v>0</v>
      </c>
      <c r="F28" s="1">
        <v>0</v>
      </c>
      <c r="G28" s="1">
        <v>2870000000</v>
      </c>
      <c r="H28" s="1">
        <v>2870000000</v>
      </c>
      <c r="I28" s="1">
        <v>0</v>
      </c>
      <c r="J28" s="1">
        <v>2870000000</v>
      </c>
      <c r="K28" s="1">
        <v>1000</v>
      </c>
      <c r="M28" s="1">
        <v>0</v>
      </c>
      <c r="N28" s="1">
        <v>0</v>
      </c>
      <c r="O28" s="1">
        <v>2870000000</v>
      </c>
    </row>
    <row r="29" spans="1:15" x14ac:dyDescent="0.25">
      <c r="A29" t="s">
        <v>336</v>
      </c>
      <c r="B29" t="s">
        <v>9</v>
      </c>
      <c r="C29" s="2" t="s">
        <v>8</v>
      </c>
      <c r="D29" s="2" t="s">
        <v>7</v>
      </c>
      <c r="E29" s="1">
        <v>70000000</v>
      </c>
      <c r="F29" s="1">
        <v>0</v>
      </c>
      <c r="G29" s="1">
        <v>0</v>
      </c>
      <c r="H29" s="1">
        <v>70000000</v>
      </c>
      <c r="I29" s="1">
        <v>27962198</v>
      </c>
      <c r="J29" s="1">
        <v>177619239</v>
      </c>
      <c r="K29" s="1">
        <v>253.74</v>
      </c>
      <c r="M29" s="1">
        <v>-107619239</v>
      </c>
      <c r="N29" s="1">
        <v>0</v>
      </c>
      <c r="O29" s="1">
        <v>177619239</v>
      </c>
    </row>
    <row r="30" spans="1:15" x14ac:dyDescent="0.25">
      <c r="A30" t="s">
        <v>336</v>
      </c>
      <c r="B30" t="s">
        <v>2</v>
      </c>
      <c r="C30" s="2" t="s">
        <v>1</v>
      </c>
      <c r="D30" s="2" t="s">
        <v>0</v>
      </c>
      <c r="E30" s="1">
        <v>70000000</v>
      </c>
      <c r="F30" s="1">
        <v>0</v>
      </c>
      <c r="G30" s="1">
        <v>0</v>
      </c>
      <c r="H30" s="1">
        <v>70000000</v>
      </c>
      <c r="I30" s="1">
        <v>27962198</v>
      </c>
      <c r="J30" s="1">
        <v>177619239</v>
      </c>
      <c r="K30" s="1">
        <v>253.74</v>
      </c>
      <c r="M30" s="1">
        <v>-107619239</v>
      </c>
      <c r="N30" s="1">
        <v>0</v>
      </c>
      <c r="O30" s="1">
        <v>177619239</v>
      </c>
    </row>
    <row r="31" spans="1:15" x14ac:dyDescent="0.25">
      <c r="A31" t="s">
        <v>336</v>
      </c>
      <c r="B31" t="s">
        <v>298</v>
      </c>
      <c r="C31" s="2" t="s">
        <v>297</v>
      </c>
      <c r="D31" s="2" t="s">
        <v>296</v>
      </c>
      <c r="E31" s="1">
        <v>186435000</v>
      </c>
      <c r="F31" s="1">
        <v>0</v>
      </c>
      <c r="G31" s="1">
        <v>0</v>
      </c>
      <c r="H31" s="1">
        <v>186435000</v>
      </c>
      <c r="I31" s="1">
        <v>0</v>
      </c>
      <c r="J31" s="1">
        <v>186435000</v>
      </c>
      <c r="K31" s="1">
        <v>1000</v>
      </c>
      <c r="M31" s="1">
        <v>0</v>
      </c>
      <c r="N31" s="1">
        <v>0</v>
      </c>
      <c r="O31" s="1">
        <v>186435000</v>
      </c>
    </row>
    <row r="32" spans="1:15" x14ac:dyDescent="0.25">
      <c r="A32" t="s">
        <v>336</v>
      </c>
      <c r="B32" t="s">
        <v>330</v>
      </c>
      <c r="C32" s="2" t="s">
        <v>329</v>
      </c>
      <c r="D32" s="2" t="s">
        <v>328</v>
      </c>
      <c r="E32" s="1">
        <v>0</v>
      </c>
      <c r="F32" s="1">
        <v>0</v>
      </c>
      <c r="G32" s="1">
        <v>0</v>
      </c>
      <c r="H32" s="1">
        <v>0</v>
      </c>
      <c r="I32" s="1">
        <v>4340818</v>
      </c>
      <c r="J32" s="1">
        <v>31805148</v>
      </c>
      <c r="K32" s="1">
        <v>0</v>
      </c>
      <c r="M32" s="1">
        <v>-31805148</v>
      </c>
      <c r="N32" s="1">
        <v>0</v>
      </c>
      <c r="O32" s="1">
        <v>31805148</v>
      </c>
    </row>
  </sheetData>
  <hyperlinks>
    <hyperlink ref="C5" location="Indice!A1" display="Indice"/>
    <hyperlink ref="C4" location="PA_libro!A1" display="INDICE"/>
  </hyperlink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8"/>
  <sheetViews>
    <sheetView workbookViewId="0">
      <selection activeCell="N7" sqref="N7"/>
    </sheetView>
  </sheetViews>
  <sheetFormatPr baseColWidth="10" defaultRowHeight="15" x14ac:dyDescent="0.25"/>
  <cols>
    <col min="3" max="3" width="17" customWidth="1"/>
    <col min="4" max="4" width="40.28515625" customWidth="1"/>
    <col min="5" max="5" width="16.85546875" style="1" bestFit="1" customWidth="1"/>
    <col min="6" max="7" width="5" style="1" bestFit="1" customWidth="1"/>
    <col min="8" max="8" width="16.85546875" style="1" bestFit="1" customWidth="1"/>
    <col min="9" max="9" width="15.140625" style="1" bestFit="1" customWidth="1"/>
    <col min="10" max="10" width="16.85546875" style="1" bestFit="1" customWidth="1"/>
    <col min="11" max="11" width="8" style="1" bestFit="1" customWidth="1"/>
    <col min="12" max="12" width="11.42578125" style="1"/>
    <col min="13" max="13" width="16.85546875" style="1" bestFit="1" customWidth="1"/>
    <col min="14" max="14" width="5" style="1" bestFit="1" customWidth="1"/>
    <col min="15" max="15" width="16.85546875" style="1" bestFit="1" customWidth="1"/>
  </cols>
  <sheetData>
    <row r="1" spans="1:15" x14ac:dyDescent="0.25">
      <c r="A1" t="s">
        <v>346</v>
      </c>
      <c r="B1" s="8"/>
      <c r="C1" s="2" t="s">
        <v>348</v>
      </c>
    </row>
    <row r="2" spans="1:15" x14ac:dyDescent="0.25">
      <c r="A2" t="s">
        <v>347</v>
      </c>
      <c r="B2" s="8"/>
      <c r="C2" s="2" t="s">
        <v>346</v>
      </c>
    </row>
    <row r="3" spans="1:15" x14ac:dyDescent="0.25">
      <c r="A3">
        <v>28</v>
      </c>
      <c r="B3" s="8"/>
      <c r="C3" s="2" t="s">
        <v>345</v>
      </c>
    </row>
    <row r="4" spans="1:15" x14ac:dyDescent="0.25">
      <c r="B4" s="8"/>
      <c r="C4" s="12" t="s">
        <v>76</v>
      </c>
    </row>
    <row r="5" spans="1:15" x14ac:dyDescent="0.25">
      <c r="B5" s="8"/>
      <c r="C5" s="11">
        <v>28</v>
      </c>
      <c r="D5" s="10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pans="1:15" x14ac:dyDescent="0.25">
      <c r="B6" s="8"/>
      <c r="C6" t="str">
        <f>MID(17:17,1,1)</f>
        <v>2</v>
      </c>
    </row>
    <row r="7" spans="1:15" x14ac:dyDescent="0.25">
      <c r="B7" s="8"/>
      <c r="C7" s="2"/>
      <c r="D7" t="str">
        <f>MID(C1,FIND("Mes =",C1,1)+5,3)</f>
        <v xml:space="preserve"> 9 </v>
      </c>
      <c r="E7" s="1" t="str">
        <f>MID(C1,FIND("Entidad =",C1,1)+10,3)</f>
        <v>215</v>
      </c>
      <c r="F7" s="1" t="str">
        <f>MID(C1,FIND("Ejecutora =",C1,1)+12,2)</f>
        <v>01</v>
      </c>
      <c r="H7" s="1" t="str">
        <f>VLOOKUP(E7,[1]Hoja1!$B$6:$H$120,7,FALSE)</f>
        <v>EP</v>
      </c>
      <c r="I7" s="1" t="str">
        <f>VLOOKUP(E7,[1]Hoja1!$B$6:$R$120,17,FALSE)</f>
        <v>10.</v>
      </c>
    </row>
    <row r="8" spans="1:15" x14ac:dyDescent="0.25">
      <c r="B8" s="8"/>
      <c r="C8" s="2"/>
      <c r="D8" t="str">
        <f>VLOOKUP(E7,[1]Hoja1!$B$6:$H$120,3,FALSE)</f>
        <v>FUNDACION GILBERTO ALZATE AVENDAÑO..</v>
      </c>
    </row>
    <row r="9" spans="1:15" x14ac:dyDescent="0.25">
      <c r="B9" s="8"/>
      <c r="C9" s="2"/>
    </row>
    <row r="10" spans="1:15" x14ac:dyDescent="0.25">
      <c r="B10" s="8"/>
      <c r="C10" s="2"/>
    </row>
    <row r="11" spans="1:15" x14ac:dyDescent="0.25">
      <c r="B11" s="8"/>
      <c r="C11" s="2"/>
    </row>
    <row r="12" spans="1:15" ht="101.25" x14ac:dyDescent="0.25">
      <c r="A12" t="s">
        <v>75</v>
      </c>
      <c r="B12" s="7" t="s">
        <v>74</v>
      </c>
      <c r="C12" s="6" t="s">
        <v>73</v>
      </c>
      <c r="D12" s="5" t="s">
        <v>72</v>
      </c>
      <c r="E12" s="4" t="s">
        <v>71</v>
      </c>
      <c r="F12" s="3" t="s">
        <v>70</v>
      </c>
      <c r="G12" s="4" t="s">
        <v>69</v>
      </c>
      <c r="H12" s="3" t="s">
        <v>68</v>
      </c>
      <c r="I12" s="3" t="s">
        <v>67</v>
      </c>
      <c r="J12" s="3" t="s">
        <v>66</v>
      </c>
      <c r="K12" s="3" t="s">
        <v>65</v>
      </c>
      <c r="L12" s="4" t="s">
        <v>64</v>
      </c>
      <c r="M12" s="3" t="s">
        <v>63</v>
      </c>
      <c r="N12" s="4" t="s">
        <v>62</v>
      </c>
      <c r="O12" s="3" t="s">
        <v>61</v>
      </c>
    </row>
    <row r="13" spans="1:15" x14ac:dyDescent="0.25">
      <c r="C13" s="2"/>
    </row>
    <row r="14" spans="1:15" x14ac:dyDescent="0.25">
      <c r="A14" t="s">
        <v>341</v>
      </c>
      <c r="B14" t="s">
        <v>60</v>
      </c>
      <c r="C14" s="2" t="s">
        <v>59</v>
      </c>
      <c r="D14" s="2" t="s">
        <v>58</v>
      </c>
      <c r="E14" s="1">
        <v>7305761000</v>
      </c>
      <c r="F14" s="1">
        <v>0</v>
      </c>
      <c r="G14" s="1">
        <v>0</v>
      </c>
      <c r="H14" s="1">
        <v>7305761000</v>
      </c>
      <c r="I14" s="1">
        <v>430150577</v>
      </c>
      <c r="J14" s="1">
        <v>3652884740</v>
      </c>
      <c r="K14" s="1">
        <v>500</v>
      </c>
      <c r="M14" s="1">
        <v>3652876260</v>
      </c>
      <c r="N14" s="1">
        <v>0</v>
      </c>
      <c r="O14" s="1">
        <v>3652884740</v>
      </c>
    </row>
    <row r="15" spans="1:15" x14ac:dyDescent="0.25">
      <c r="A15" t="s">
        <v>341</v>
      </c>
      <c r="B15" t="s">
        <v>57</v>
      </c>
      <c r="C15" s="2" t="s">
        <v>56</v>
      </c>
      <c r="D15" s="2" t="s">
        <v>55</v>
      </c>
      <c r="E15" s="1">
        <v>161335000</v>
      </c>
      <c r="F15" s="1">
        <v>0</v>
      </c>
      <c r="G15" s="1">
        <v>0</v>
      </c>
      <c r="H15" s="1">
        <v>161335000</v>
      </c>
      <c r="I15" s="1">
        <v>7182567</v>
      </c>
      <c r="J15" s="1">
        <v>134533781</v>
      </c>
      <c r="K15" s="1">
        <v>83.39</v>
      </c>
      <c r="M15" s="1">
        <v>26801219</v>
      </c>
      <c r="N15" s="1">
        <v>0</v>
      </c>
      <c r="O15" s="1">
        <v>134533781</v>
      </c>
    </row>
    <row r="16" spans="1:15" x14ac:dyDescent="0.25">
      <c r="A16" t="s">
        <v>341</v>
      </c>
      <c r="B16" t="s">
        <v>54</v>
      </c>
      <c r="C16" s="2" t="s">
        <v>53</v>
      </c>
      <c r="D16" s="2" t="s">
        <v>52</v>
      </c>
      <c r="E16" s="1">
        <v>161335000</v>
      </c>
      <c r="F16" s="1">
        <v>0</v>
      </c>
      <c r="G16" s="1">
        <v>0</v>
      </c>
      <c r="H16" s="1">
        <v>161335000</v>
      </c>
      <c r="I16" s="1">
        <v>7182567</v>
      </c>
      <c r="J16" s="1">
        <v>134533781</v>
      </c>
      <c r="K16" s="1">
        <v>83.39</v>
      </c>
      <c r="M16" s="1">
        <v>26801219</v>
      </c>
      <c r="N16" s="1">
        <v>0</v>
      </c>
      <c r="O16" s="1">
        <v>134533781</v>
      </c>
    </row>
    <row r="17" spans="1:15" x14ac:dyDescent="0.25">
      <c r="A17" t="s">
        <v>341</v>
      </c>
      <c r="B17" t="s">
        <v>51</v>
      </c>
      <c r="C17" s="2" t="s">
        <v>50</v>
      </c>
      <c r="D17" s="2" t="s">
        <v>49</v>
      </c>
      <c r="E17" s="1">
        <v>161335000</v>
      </c>
      <c r="F17" s="1">
        <v>0</v>
      </c>
      <c r="G17" s="1">
        <v>0</v>
      </c>
      <c r="H17" s="1">
        <v>161335000</v>
      </c>
      <c r="I17" s="1">
        <v>7182567</v>
      </c>
      <c r="J17" s="1">
        <v>101216763</v>
      </c>
      <c r="K17" s="1">
        <v>62.74</v>
      </c>
      <c r="M17" s="1">
        <v>60118237</v>
      </c>
      <c r="N17" s="1">
        <v>0</v>
      </c>
      <c r="O17" s="1">
        <v>101216763</v>
      </c>
    </row>
    <row r="18" spans="1:15" x14ac:dyDescent="0.25">
      <c r="A18" t="s">
        <v>341</v>
      </c>
      <c r="B18" t="s">
        <v>344</v>
      </c>
      <c r="C18" s="2" t="s">
        <v>343</v>
      </c>
      <c r="D18" s="2" t="s">
        <v>342</v>
      </c>
      <c r="E18" s="1">
        <v>108005000</v>
      </c>
      <c r="F18" s="1">
        <v>0</v>
      </c>
      <c r="G18" s="1">
        <v>0</v>
      </c>
      <c r="H18" s="1">
        <v>108005000</v>
      </c>
      <c r="I18" s="1">
        <v>3447187</v>
      </c>
      <c r="J18" s="1">
        <v>70688845</v>
      </c>
      <c r="K18" s="1">
        <v>65.45</v>
      </c>
      <c r="M18" s="1">
        <v>37316155</v>
      </c>
      <c r="N18" s="1">
        <v>0</v>
      </c>
      <c r="O18" s="1">
        <v>70688845</v>
      </c>
    </row>
    <row r="19" spans="1:15" x14ac:dyDescent="0.25">
      <c r="A19" t="s">
        <v>341</v>
      </c>
      <c r="B19" t="s">
        <v>239</v>
      </c>
      <c r="C19" s="2" t="s">
        <v>238</v>
      </c>
      <c r="D19" s="2" t="s">
        <v>237</v>
      </c>
      <c r="E19" s="1">
        <v>53330000</v>
      </c>
      <c r="F19" s="1">
        <v>0</v>
      </c>
      <c r="G19" s="1">
        <v>0</v>
      </c>
      <c r="H19" s="1">
        <v>53330000</v>
      </c>
      <c r="I19" s="1">
        <v>3735380</v>
      </c>
      <c r="J19" s="1">
        <v>30527918</v>
      </c>
      <c r="K19" s="1">
        <v>57.24</v>
      </c>
      <c r="M19" s="1">
        <v>22802082</v>
      </c>
      <c r="N19" s="1">
        <v>0</v>
      </c>
      <c r="O19" s="1">
        <v>30527918</v>
      </c>
    </row>
    <row r="20" spans="1:15" x14ac:dyDescent="0.25">
      <c r="A20" t="s">
        <v>341</v>
      </c>
      <c r="B20" t="s">
        <v>42</v>
      </c>
      <c r="C20" s="2" t="s">
        <v>41</v>
      </c>
      <c r="D20" s="2" t="s">
        <v>40</v>
      </c>
      <c r="E20" s="1">
        <v>0</v>
      </c>
      <c r="F20" s="1">
        <v>0</v>
      </c>
      <c r="G20" s="1">
        <v>0</v>
      </c>
      <c r="H20" s="1">
        <v>0</v>
      </c>
      <c r="I20" s="1">
        <v>0</v>
      </c>
      <c r="J20" s="1">
        <v>33317018</v>
      </c>
      <c r="K20" s="1">
        <v>0</v>
      </c>
      <c r="M20" s="1">
        <v>-33317018</v>
      </c>
      <c r="N20" s="1">
        <v>0</v>
      </c>
      <c r="O20" s="1">
        <v>33317018</v>
      </c>
    </row>
    <row r="21" spans="1:15" x14ac:dyDescent="0.25">
      <c r="A21" t="s">
        <v>341</v>
      </c>
      <c r="B21" t="s">
        <v>39</v>
      </c>
      <c r="C21" s="2" t="s">
        <v>38</v>
      </c>
      <c r="D21" s="2" t="s">
        <v>37</v>
      </c>
      <c r="E21" s="1">
        <v>6972556000</v>
      </c>
      <c r="F21" s="1">
        <v>0</v>
      </c>
      <c r="G21" s="1">
        <v>0</v>
      </c>
      <c r="H21" s="1">
        <v>6972556000</v>
      </c>
      <c r="I21" s="1">
        <v>422968010</v>
      </c>
      <c r="J21" s="1">
        <v>3346480959</v>
      </c>
      <c r="K21" s="1">
        <v>480</v>
      </c>
      <c r="M21" s="1">
        <v>3626075041</v>
      </c>
      <c r="N21" s="1">
        <v>0</v>
      </c>
      <c r="O21" s="1">
        <v>3346480959</v>
      </c>
    </row>
    <row r="22" spans="1:15" x14ac:dyDescent="0.25">
      <c r="A22" t="s">
        <v>341</v>
      </c>
      <c r="B22" t="s">
        <v>36</v>
      </c>
      <c r="C22" s="2" t="s">
        <v>35</v>
      </c>
      <c r="D22" s="2" t="s">
        <v>34</v>
      </c>
      <c r="E22" s="1">
        <v>6972556000</v>
      </c>
      <c r="F22" s="1">
        <v>0</v>
      </c>
      <c r="G22" s="1">
        <v>0</v>
      </c>
      <c r="H22" s="1">
        <v>6972556000</v>
      </c>
      <c r="I22" s="1">
        <v>422968010</v>
      </c>
      <c r="J22" s="1">
        <v>3346480959</v>
      </c>
      <c r="K22" s="1">
        <v>480</v>
      </c>
      <c r="M22" s="1">
        <v>3626075041</v>
      </c>
      <c r="N22" s="1">
        <v>0</v>
      </c>
      <c r="O22" s="1">
        <v>3346480959</v>
      </c>
    </row>
    <row r="23" spans="1:15" x14ac:dyDescent="0.25">
      <c r="A23" t="s">
        <v>341</v>
      </c>
      <c r="B23" t="s">
        <v>33</v>
      </c>
      <c r="C23" s="2" t="s">
        <v>32</v>
      </c>
      <c r="D23" s="2" t="s">
        <v>31</v>
      </c>
      <c r="E23" s="1">
        <v>6972556000</v>
      </c>
      <c r="F23" s="1">
        <v>0</v>
      </c>
      <c r="G23" s="1">
        <v>0</v>
      </c>
      <c r="H23" s="1">
        <v>6972556000</v>
      </c>
      <c r="I23" s="1">
        <v>422968010</v>
      </c>
      <c r="J23" s="1">
        <v>3346480959</v>
      </c>
      <c r="K23" s="1">
        <v>480</v>
      </c>
      <c r="M23" s="1">
        <v>3626075041</v>
      </c>
      <c r="N23" s="1">
        <v>0</v>
      </c>
      <c r="O23" s="1">
        <v>3346480959</v>
      </c>
    </row>
    <row r="24" spans="1:15" x14ac:dyDescent="0.25">
      <c r="A24" t="s">
        <v>341</v>
      </c>
      <c r="B24" t="s">
        <v>30</v>
      </c>
      <c r="C24" s="2" t="s">
        <v>29</v>
      </c>
      <c r="D24" s="2" t="s">
        <v>28</v>
      </c>
      <c r="E24" s="1">
        <v>6972556000</v>
      </c>
      <c r="F24" s="1">
        <v>0</v>
      </c>
      <c r="G24" s="1">
        <v>0</v>
      </c>
      <c r="H24" s="1">
        <v>6972556000</v>
      </c>
      <c r="I24" s="1">
        <v>422968010</v>
      </c>
      <c r="J24" s="1">
        <v>3346480959</v>
      </c>
      <c r="K24" s="1">
        <v>480</v>
      </c>
      <c r="M24" s="1">
        <v>3626075041</v>
      </c>
      <c r="N24" s="1">
        <v>0</v>
      </c>
      <c r="O24" s="1">
        <v>3346480959</v>
      </c>
    </row>
    <row r="25" spans="1:15" x14ac:dyDescent="0.25">
      <c r="A25" t="s">
        <v>341</v>
      </c>
      <c r="B25" t="s">
        <v>21</v>
      </c>
      <c r="C25" s="2" t="s">
        <v>20</v>
      </c>
      <c r="D25" s="2" t="s">
        <v>19</v>
      </c>
      <c r="E25" s="1">
        <v>171870000</v>
      </c>
      <c r="F25" s="1">
        <v>0</v>
      </c>
      <c r="G25" s="1">
        <v>0</v>
      </c>
      <c r="H25" s="1">
        <v>171870000</v>
      </c>
      <c r="I25" s="1">
        <v>0</v>
      </c>
      <c r="J25" s="1">
        <v>171870000</v>
      </c>
      <c r="K25" s="1">
        <v>1000</v>
      </c>
      <c r="M25" s="1">
        <v>0</v>
      </c>
      <c r="N25" s="1">
        <v>0</v>
      </c>
      <c r="O25" s="1">
        <v>171870000</v>
      </c>
    </row>
    <row r="26" spans="1:15" x14ac:dyDescent="0.25">
      <c r="A26" t="s">
        <v>341</v>
      </c>
      <c r="B26" t="s">
        <v>18</v>
      </c>
      <c r="C26" s="2" t="s">
        <v>17</v>
      </c>
      <c r="D26" s="2" t="s">
        <v>16</v>
      </c>
      <c r="E26" s="1">
        <v>171870000</v>
      </c>
      <c r="F26" s="1">
        <v>0</v>
      </c>
      <c r="G26" s="1">
        <v>0</v>
      </c>
      <c r="H26" s="1">
        <v>171870000</v>
      </c>
      <c r="I26" s="1">
        <v>0</v>
      </c>
      <c r="J26" s="1">
        <v>171870000</v>
      </c>
      <c r="K26" s="1">
        <v>1000</v>
      </c>
      <c r="M26" s="1">
        <v>0</v>
      </c>
      <c r="N26" s="1">
        <v>0</v>
      </c>
      <c r="O26" s="1">
        <v>171870000</v>
      </c>
    </row>
    <row r="27" spans="1:15" x14ac:dyDescent="0.25">
      <c r="A27" t="s">
        <v>341</v>
      </c>
      <c r="B27" t="s">
        <v>93</v>
      </c>
      <c r="C27" s="2" t="s">
        <v>92</v>
      </c>
      <c r="D27" s="2" t="s">
        <v>91</v>
      </c>
      <c r="E27" s="1">
        <v>171870000</v>
      </c>
      <c r="F27" s="1">
        <v>0</v>
      </c>
      <c r="G27" s="1">
        <v>0</v>
      </c>
      <c r="H27" s="1">
        <v>171870000</v>
      </c>
      <c r="I27" s="1">
        <v>0</v>
      </c>
      <c r="J27" s="1">
        <v>171870000</v>
      </c>
      <c r="K27" s="1">
        <v>1000</v>
      </c>
      <c r="M27" s="1">
        <v>0</v>
      </c>
      <c r="N27" s="1">
        <v>0</v>
      </c>
      <c r="O27" s="1">
        <v>171870000</v>
      </c>
    </row>
    <row r="28" spans="1:15" x14ac:dyDescent="0.25">
      <c r="A28" t="s">
        <v>341</v>
      </c>
      <c r="B28" t="s">
        <v>90</v>
      </c>
      <c r="C28" s="2" t="s">
        <v>89</v>
      </c>
      <c r="D28" s="2" t="s">
        <v>88</v>
      </c>
      <c r="E28" s="1">
        <v>171870000</v>
      </c>
      <c r="F28" s="1">
        <v>0</v>
      </c>
      <c r="G28" s="1">
        <v>0</v>
      </c>
      <c r="H28" s="1">
        <v>171870000</v>
      </c>
      <c r="I28" s="1">
        <v>0</v>
      </c>
      <c r="J28" s="1">
        <v>171870000</v>
      </c>
      <c r="K28" s="1">
        <v>1000</v>
      </c>
      <c r="M28" s="1">
        <v>0</v>
      </c>
      <c r="N28" s="1">
        <v>0</v>
      </c>
      <c r="O28" s="1">
        <v>171870000</v>
      </c>
    </row>
  </sheetData>
  <hyperlinks>
    <hyperlink ref="C5" location="Indice!A1" display="Indice"/>
    <hyperlink ref="C4" location="PA_libro!A1" display="INDICE"/>
  </hyperlink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"/>
  <sheetViews>
    <sheetView workbookViewId="0">
      <selection activeCell="N7" sqref="N7"/>
    </sheetView>
  </sheetViews>
  <sheetFormatPr baseColWidth="10" defaultRowHeight="15" x14ac:dyDescent="0.25"/>
  <cols>
    <col min="3" max="3" width="17" customWidth="1"/>
    <col min="4" max="4" width="40.28515625" customWidth="1"/>
    <col min="5" max="5" width="17.85546875" style="1" bestFit="1" customWidth="1"/>
    <col min="6" max="6" width="5" style="1" bestFit="1" customWidth="1"/>
    <col min="7" max="7" width="15.140625" style="1" bestFit="1" customWidth="1"/>
    <col min="8" max="8" width="17.85546875" style="1" bestFit="1" customWidth="1"/>
    <col min="9" max="9" width="16.85546875" style="1" bestFit="1" customWidth="1"/>
    <col min="10" max="10" width="17.85546875" style="1" bestFit="1" customWidth="1"/>
    <col min="11" max="11" width="8" style="1" bestFit="1" customWidth="1"/>
    <col min="12" max="12" width="11.42578125" style="1"/>
    <col min="13" max="13" width="17.85546875" style="1" bestFit="1" customWidth="1"/>
    <col min="14" max="14" width="5" style="1" bestFit="1" customWidth="1"/>
    <col min="15" max="15" width="17.85546875" style="1" bestFit="1" customWidth="1"/>
  </cols>
  <sheetData>
    <row r="1" spans="1:15" x14ac:dyDescent="0.25">
      <c r="A1" t="s">
        <v>351</v>
      </c>
      <c r="B1" s="8"/>
      <c r="C1" s="2" t="s">
        <v>353</v>
      </c>
    </row>
    <row r="2" spans="1:15" x14ac:dyDescent="0.25">
      <c r="A2" t="s">
        <v>352</v>
      </c>
      <c r="B2" s="8"/>
      <c r="C2" s="2" t="s">
        <v>351</v>
      </c>
    </row>
    <row r="3" spans="1:15" x14ac:dyDescent="0.25">
      <c r="A3">
        <v>34</v>
      </c>
      <c r="B3" s="8"/>
      <c r="C3" s="2" t="s">
        <v>350</v>
      </c>
    </row>
    <row r="4" spans="1:15" x14ac:dyDescent="0.25">
      <c r="B4" s="8"/>
      <c r="C4" s="12" t="s">
        <v>76</v>
      </c>
    </row>
    <row r="5" spans="1:15" x14ac:dyDescent="0.25">
      <c r="B5" s="8"/>
      <c r="C5" s="11">
        <v>34</v>
      </c>
      <c r="D5" s="10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pans="1:15" x14ac:dyDescent="0.25">
      <c r="B6" s="8"/>
      <c r="C6" t="str">
        <f>MID(17:17,1,1)</f>
        <v>2</v>
      </c>
    </row>
    <row r="7" spans="1:15" x14ac:dyDescent="0.25">
      <c r="B7" s="8"/>
      <c r="C7" s="2"/>
      <c r="D7" t="str">
        <f>MID(C1,FIND("Mes =",C1,1)+5,3)</f>
        <v xml:space="preserve"> 9 </v>
      </c>
      <c r="E7" s="1" t="str">
        <f>MID(C1,FIND("Entidad =",C1,1)+10,3)</f>
        <v>216</v>
      </c>
      <c r="F7" s="1" t="str">
        <f>MID(C1,FIND("Ejecutora =",C1,1)+12,2)</f>
        <v>01</v>
      </c>
      <c r="H7" s="1" t="str">
        <f>VLOOKUP(E7,[1]Hoja1!$B$6:$H$120,7,FALSE)</f>
        <v>EP</v>
      </c>
      <c r="I7" s="1" t="str">
        <f>VLOOKUP(E7,[1]Hoja1!$B$6:$R$120,17,FALSE)</f>
        <v>10.</v>
      </c>
    </row>
    <row r="8" spans="1:15" x14ac:dyDescent="0.25">
      <c r="B8" s="8"/>
      <c r="C8" s="2"/>
      <c r="D8" t="str">
        <f>VLOOKUP(E7,[1]Hoja1!$B$6:$H$120,3,FALSE)</f>
        <v>ORQUESTA FILARMONICA DE BOGOTA, D.C..</v>
      </c>
    </row>
    <row r="9" spans="1:15" x14ac:dyDescent="0.25">
      <c r="B9" s="8"/>
      <c r="C9" s="2"/>
    </row>
    <row r="10" spans="1:15" x14ac:dyDescent="0.25">
      <c r="B10" s="8"/>
      <c r="C10" s="2"/>
    </row>
    <row r="11" spans="1:15" x14ac:dyDescent="0.25">
      <c r="B11" s="8"/>
      <c r="C11" s="2"/>
    </row>
    <row r="12" spans="1:15" ht="101.25" x14ac:dyDescent="0.25">
      <c r="A12" t="s">
        <v>75</v>
      </c>
      <c r="B12" s="7" t="s">
        <v>74</v>
      </c>
      <c r="C12" s="6" t="s">
        <v>73</v>
      </c>
      <c r="D12" s="5" t="s">
        <v>72</v>
      </c>
      <c r="E12" s="4" t="s">
        <v>71</v>
      </c>
      <c r="F12" s="3" t="s">
        <v>70</v>
      </c>
      <c r="G12" s="4" t="s">
        <v>69</v>
      </c>
      <c r="H12" s="3" t="s">
        <v>68</v>
      </c>
      <c r="I12" s="3" t="s">
        <v>67</v>
      </c>
      <c r="J12" s="3" t="s">
        <v>66</v>
      </c>
      <c r="K12" s="3" t="s">
        <v>65</v>
      </c>
      <c r="L12" s="4" t="s">
        <v>64</v>
      </c>
      <c r="M12" s="3" t="s">
        <v>63</v>
      </c>
      <c r="N12" s="4" t="s">
        <v>62</v>
      </c>
      <c r="O12" s="3" t="s">
        <v>61</v>
      </c>
    </row>
    <row r="13" spans="1:15" x14ac:dyDescent="0.25">
      <c r="C13" s="2"/>
    </row>
    <row r="14" spans="1:15" x14ac:dyDescent="0.25">
      <c r="A14" t="s">
        <v>349</v>
      </c>
      <c r="B14" t="s">
        <v>60</v>
      </c>
      <c r="C14" s="2" t="s">
        <v>59</v>
      </c>
      <c r="D14" s="2" t="s">
        <v>58</v>
      </c>
      <c r="E14" s="1">
        <v>48284394000</v>
      </c>
      <c r="F14" s="1">
        <v>0</v>
      </c>
      <c r="G14" s="1">
        <v>299947433</v>
      </c>
      <c r="H14" s="1">
        <v>48584341433</v>
      </c>
      <c r="I14" s="1">
        <v>3559992873</v>
      </c>
      <c r="J14" s="1">
        <v>26263539807</v>
      </c>
      <c r="K14" s="1">
        <v>54.06</v>
      </c>
      <c r="M14" s="1">
        <v>22320801626</v>
      </c>
      <c r="N14" s="1">
        <v>0</v>
      </c>
      <c r="O14" s="1">
        <v>26263539807</v>
      </c>
    </row>
    <row r="15" spans="1:15" x14ac:dyDescent="0.25">
      <c r="A15" t="s">
        <v>349</v>
      </c>
      <c r="B15" t="s">
        <v>57</v>
      </c>
      <c r="C15" s="2" t="s">
        <v>56</v>
      </c>
      <c r="D15" s="2" t="s">
        <v>55</v>
      </c>
      <c r="E15" s="1">
        <v>180000000</v>
      </c>
      <c r="F15" s="1">
        <v>0</v>
      </c>
      <c r="G15" s="1">
        <v>0</v>
      </c>
      <c r="H15" s="1">
        <v>180000000</v>
      </c>
      <c r="I15" s="1">
        <v>9070235</v>
      </c>
      <c r="J15" s="1">
        <v>185047701</v>
      </c>
      <c r="K15" s="1">
        <v>102.8</v>
      </c>
      <c r="M15" s="1">
        <v>-5047701</v>
      </c>
      <c r="N15" s="1">
        <v>0</v>
      </c>
      <c r="O15" s="1">
        <v>185047701</v>
      </c>
    </row>
    <row r="16" spans="1:15" x14ac:dyDescent="0.25">
      <c r="A16" t="s">
        <v>349</v>
      </c>
      <c r="B16" t="s">
        <v>54</v>
      </c>
      <c r="C16" s="2" t="s">
        <v>53</v>
      </c>
      <c r="D16" s="2" t="s">
        <v>52</v>
      </c>
      <c r="E16" s="1">
        <v>180000000</v>
      </c>
      <c r="F16" s="1">
        <v>0</v>
      </c>
      <c r="G16" s="1">
        <v>0</v>
      </c>
      <c r="H16" s="1">
        <v>180000000</v>
      </c>
      <c r="I16" s="1">
        <v>9070235</v>
      </c>
      <c r="J16" s="1">
        <v>185047701</v>
      </c>
      <c r="K16" s="1">
        <v>102.8</v>
      </c>
      <c r="M16" s="1">
        <v>-5047701</v>
      </c>
      <c r="N16" s="1">
        <v>0</v>
      </c>
      <c r="O16" s="1">
        <v>185047701</v>
      </c>
    </row>
    <row r="17" spans="1:15" x14ac:dyDescent="0.25">
      <c r="A17" t="s">
        <v>349</v>
      </c>
      <c r="B17" t="s">
        <v>51</v>
      </c>
      <c r="C17" s="2" t="s">
        <v>50</v>
      </c>
      <c r="D17" s="2" t="s">
        <v>49</v>
      </c>
      <c r="E17" s="1">
        <v>180000000</v>
      </c>
      <c r="F17" s="1">
        <v>0</v>
      </c>
      <c r="G17" s="1">
        <v>0</v>
      </c>
      <c r="H17" s="1">
        <v>180000000</v>
      </c>
      <c r="I17" s="1">
        <v>9070235</v>
      </c>
      <c r="J17" s="1">
        <v>116148730</v>
      </c>
      <c r="K17" s="1">
        <v>64.53</v>
      </c>
      <c r="M17" s="1">
        <v>63851270</v>
      </c>
      <c r="N17" s="1">
        <v>0</v>
      </c>
      <c r="O17" s="1">
        <v>116148730</v>
      </c>
    </row>
    <row r="18" spans="1:15" x14ac:dyDescent="0.25">
      <c r="A18" t="s">
        <v>349</v>
      </c>
      <c r="B18" t="s">
        <v>344</v>
      </c>
      <c r="C18" s="2" t="s">
        <v>343</v>
      </c>
      <c r="D18" s="2" t="s">
        <v>342</v>
      </c>
      <c r="E18" s="1">
        <v>90000000</v>
      </c>
      <c r="F18" s="1">
        <v>0</v>
      </c>
      <c r="G18" s="1">
        <v>0</v>
      </c>
      <c r="H18" s="1">
        <v>90000000</v>
      </c>
      <c r="I18" s="1">
        <v>51724</v>
      </c>
      <c r="J18" s="1">
        <v>70466321</v>
      </c>
      <c r="K18" s="1">
        <v>78.3</v>
      </c>
      <c r="M18" s="1">
        <v>19533679</v>
      </c>
      <c r="N18" s="1">
        <v>0</v>
      </c>
      <c r="O18" s="1">
        <v>70466321</v>
      </c>
    </row>
    <row r="19" spans="1:15" x14ac:dyDescent="0.25">
      <c r="A19" t="s">
        <v>349</v>
      </c>
      <c r="B19" t="s">
        <v>45</v>
      </c>
      <c r="C19" s="2" t="s">
        <v>44</v>
      </c>
      <c r="D19" s="2" t="s">
        <v>43</v>
      </c>
      <c r="E19" s="1">
        <v>90000000</v>
      </c>
      <c r="F19" s="1">
        <v>0</v>
      </c>
      <c r="G19" s="1">
        <v>0</v>
      </c>
      <c r="H19" s="1">
        <v>90000000</v>
      </c>
      <c r="I19" s="1">
        <v>9018511</v>
      </c>
      <c r="J19" s="1">
        <v>45682409</v>
      </c>
      <c r="K19" s="1">
        <v>50.76</v>
      </c>
      <c r="M19" s="1">
        <v>44317591</v>
      </c>
      <c r="N19" s="1">
        <v>0</v>
      </c>
      <c r="O19" s="1">
        <v>45682409</v>
      </c>
    </row>
    <row r="20" spans="1:15" x14ac:dyDescent="0.25">
      <c r="A20" t="s">
        <v>349</v>
      </c>
      <c r="B20" t="s">
        <v>42</v>
      </c>
      <c r="C20" s="2" t="s">
        <v>41</v>
      </c>
      <c r="D20" s="2" t="s">
        <v>40</v>
      </c>
      <c r="E20" s="1">
        <v>0</v>
      </c>
      <c r="F20" s="1">
        <v>0</v>
      </c>
      <c r="G20" s="1">
        <v>0</v>
      </c>
      <c r="H20" s="1">
        <v>0</v>
      </c>
      <c r="I20" s="1">
        <v>0</v>
      </c>
      <c r="J20" s="1">
        <v>68898971</v>
      </c>
      <c r="K20" s="1">
        <v>0</v>
      </c>
      <c r="M20" s="1">
        <v>-68898971</v>
      </c>
      <c r="N20" s="1">
        <v>0</v>
      </c>
      <c r="O20" s="1">
        <v>68898971</v>
      </c>
    </row>
    <row r="21" spans="1:15" x14ac:dyDescent="0.25">
      <c r="A21" t="s">
        <v>349</v>
      </c>
      <c r="B21" t="s">
        <v>39</v>
      </c>
      <c r="C21" s="2" t="s">
        <v>38</v>
      </c>
      <c r="D21" s="2" t="s">
        <v>37</v>
      </c>
      <c r="E21" s="1">
        <v>48037477000</v>
      </c>
      <c r="F21" s="1">
        <v>0</v>
      </c>
      <c r="G21" s="1">
        <v>0</v>
      </c>
      <c r="H21" s="1">
        <v>48037477000</v>
      </c>
      <c r="I21" s="1">
        <v>3550921910</v>
      </c>
      <c r="J21" s="1">
        <v>25768241240</v>
      </c>
      <c r="K21" s="1">
        <v>53.64</v>
      </c>
      <c r="M21" s="1">
        <v>22269235760</v>
      </c>
      <c r="N21" s="1">
        <v>0</v>
      </c>
      <c r="O21" s="1">
        <v>25768241240</v>
      </c>
    </row>
    <row r="22" spans="1:15" x14ac:dyDescent="0.25">
      <c r="A22" t="s">
        <v>349</v>
      </c>
      <c r="B22" t="s">
        <v>36</v>
      </c>
      <c r="C22" s="2" t="s">
        <v>35</v>
      </c>
      <c r="D22" s="2" t="s">
        <v>34</v>
      </c>
      <c r="E22" s="1">
        <v>48037477000</v>
      </c>
      <c r="F22" s="1">
        <v>0</v>
      </c>
      <c r="G22" s="1">
        <v>0</v>
      </c>
      <c r="H22" s="1">
        <v>48037477000</v>
      </c>
      <c r="I22" s="1">
        <v>3550921910</v>
      </c>
      <c r="J22" s="1">
        <v>25768241240</v>
      </c>
      <c r="K22" s="1">
        <v>53.64</v>
      </c>
      <c r="M22" s="1">
        <v>22269235760</v>
      </c>
      <c r="N22" s="1">
        <v>0</v>
      </c>
      <c r="O22" s="1">
        <v>25768241240</v>
      </c>
    </row>
    <row r="23" spans="1:15" x14ac:dyDescent="0.25">
      <c r="A23" t="s">
        <v>349</v>
      </c>
      <c r="B23" t="s">
        <v>33</v>
      </c>
      <c r="C23" s="2" t="s">
        <v>32</v>
      </c>
      <c r="D23" s="2" t="s">
        <v>31</v>
      </c>
      <c r="E23" s="1">
        <v>48037477000</v>
      </c>
      <c r="F23" s="1">
        <v>0</v>
      </c>
      <c r="G23" s="1">
        <v>0</v>
      </c>
      <c r="H23" s="1">
        <v>48037477000</v>
      </c>
      <c r="I23" s="1">
        <v>3550921910</v>
      </c>
      <c r="J23" s="1">
        <v>25674869573</v>
      </c>
      <c r="K23" s="1">
        <v>53.45</v>
      </c>
      <c r="M23" s="1">
        <v>22362607427</v>
      </c>
      <c r="N23" s="1">
        <v>0</v>
      </c>
      <c r="O23" s="1">
        <v>25674869573</v>
      </c>
    </row>
    <row r="24" spans="1:15" x14ac:dyDescent="0.25">
      <c r="A24" t="s">
        <v>349</v>
      </c>
      <c r="B24" t="s">
        <v>30</v>
      </c>
      <c r="C24" s="2" t="s">
        <v>29</v>
      </c>
      <c r="D24" s="2" t="s">
        <v>28</v>
      </c>
      <c r="E24" s="1">
        <v>48037477000</v>
      </c>
      <c r="F24" s="1">
        <v>0</v>
      </c>
      <c r="G24" s="1">
        <v>0</v>
      </c>
      <c r="H24" s="1">
        <v>48037477000</v>
      </c>
      <c r="I24" s="1">
        <v>3550921910</v>
      </c>
      <c r="J24" s="1">
        <v>25674869573</v>
      </c>
      <c r="K24" s="1">
        <v>53.45</v>
      </c>
      <c r="M24" s="1">
        <v>22362607427</v>
      </c>
      <c r="N24" s="1">
        <v>0</v>
      </c>
      <c r="O24" s="1">
        <v>25674869573</v>
      </c>
    </row>
    <row r="25" spans="1:15" x14ac:dyDescent="0.25">
      <c r="A25" t="s">
        <v>349</v>
      </c>
      <c r="B25" t="s">
        <v>114</v>
      </c>
      <c r="C25" s="2" t="s">
        <v>113</v>
      </c>
      <c r="D25" s="2" t="s">
        <v>112</v>
      </c>
      <c r="E25" s="1">
        <v>0</v>
      </c>
      <c r="F25" s="1">
        <v>0</v>
      </c>
      <c r="G25" s="1">
        <v>0</v>
      </c>
      <c r="H25" s="1">
        <v>0</v>
      </c>
      <c r="I25" s="1">
        <v>0</v>
      </c>
      <c r="J25" s="1">
        <v>93371667</v>
      </c>
      <c r="K25" s="1">
        <v>0</v>
      </c>
      <c r="M25" s="1">
        <v>-93371667</v>
      </c>
      <c r="N25" s="1">
        <v>0</v>
      </c>
      <c r="O25" s="1">
        <v>93371667</v>
      </c>
    </row>
    <row r="26" spans="1:15" x14ac:dyDescent="0.25">
      <c r="A26" t="s">
        <v>349</v>
      </c>
      <c r="B26" t="s">
        <v>314</v>
      </c>
      <c r="C26" s="2" t="s">
        <v>313</v>
      </c>
      <c r="D26" s="2" t="s">
        <v>312</v>
      </c>
      <c r="E26" s="1">
        <v>0</v>
      </c>
      <c r="F26" s="1">
        <v>0</v>
      </c>
      <c r="G26" s="1">
        <v>0</v>
      </c>
      <c r="H26" s="1">
        <v>0</v>
      </c>
      <c r="I26" s="1">
        <v>0</v>
      </c>
      <c r="J26" s="1">
        <v>93371667</v>
      </c>
      <c r="K26" s="1">
        <v>0</v>
      </c>
      <c r="M26" s="1">
        <v>-93371667</v>
      </c>
      <c r="N26" s="1">
        <v>0</v>
      </c>
      <c r="O26" s="1">
        <v>93371667</v>
      </c>
    </row>
    <row r="27" spans="1:15" x14ac:dyDescent="0.25">
      <c r="A27" t="s">
        <v>349</v>
      </c>
      <c r="B27" t="s">
        <v>21</v>
      </c>
      <c r="C27" s="2" t="s">
        <v>20</v>
      </c>
      <c r="D27" s="2" t="s">
        <v>19</v>
      </c>
      <c r="E27" s="1">
        <v>66917000</v>
      </c>
      <c r="F27" s="1">
        <v>0</v>
      </c>
      <c r="G27" s="1">
        <v>299947433</v>
      </c>
      <c r="H27" s="1">
        <v>366864433</v>
      </c>
      <c r="I27" s="1">
        <v>7280</v>
      </c>
      <c r="J27" s="1">
        <v>310250866</v>
      </c>
      <c r="K27" s="1">
        <v>84.57</v>
      </c>
      <c r="M27" s="1">
        <v>56613567</v>
      </c>
      <c r="N27" s="1">
        <v>0</v>
      </c>
      <c r="O27" s="1">
        <v>310250866</v>
      </c>
    </row>
    <row r="28" spans="1:15" x14ac:dyDescent="0.25">
      <c r="A28" t="s">
        <v>349</v>
      </c>
      <c r="B28" t="s">
        <v>18</v>
      </c>
      <c r="C28" s="2" t="s">
        <v>17</v>
      </c>
      <c r="D28" s="2" t="s">
        <v>16</v>
      </c>
      <c r="E28" s="1">
        <v>66917000</v>
      </c>
      <c r="F28" s="1">
        <v>0</v>
      </c>
      <c r="G28" s="1">
        <v>299947433</v>
      </c>
      <c r="H28" s="1">
        <v>366864433</v>
      </c>
      <c r="I28" s="1">
        <v>0</v>
      </c>
      <c r="J28" s="1">
        <v>310032587</v>
      </c>
      <c r="K28" s="1">
        <v>84.51</v>
      </c>
      <c r="M28" s="1">
        <v>56831846</v>
      </c>
      <c r="N28" s="1">
        <v>0</v>
      </c>
      <c r="O28" s="1">
        <v>310032587</v>
      </c>
    </row>
    <row r="29" spans="1:15" x14ac:dyDescent="0.25">
      <c r="A29" t="s">
        <v>349</v>
      </c>
      <c r="B29" t="s">
        <v>93</v>
      </c>
      <c r="C29" s="2" t="s">
        <v>92</v>
      </c>
      <c r="D29" s="2" t="s">
        <v>91</v>
      </c>
      <c r="E29" s="1">
        <v>66917000</v>
      </c>
      <c r="F29" s="1">
        <v>0</v>
      </c>
      <c r="G29" s="1">
        <v>299947433</v>
      </c>
      <c r="H29" s="1">
        <v>366864433</v>
      </c>
      <c r="I29" s="1">
        <v>0</v>
      </c>
      <c r="J29" s="1">
        <v>310032587</v>
      </c>
      <c r="K29" s="1">
        <v>84.51</v>
      </c>
      <c r="M29" s="1">
        <v>56831846</v>
      </c>
      <c r="N29" s="1">
        <v>0</v>
      </c>
      <c r="O29" s="1">
        <v>310032587</v>
      </c>
    </row>
    <row r="30" spans="1:15" x14ac:dyDescent="0.25">
      <c r="A30" t="s">
        <v>349</v>
      </c>
      <c r="B30" t="s">
        <v>90</v>
      </c>
      <c r="C30" s="2" t="s">
        <v>89</v>
      </c>
      <c r="D30" s="2" t="s">
        <v>88</v>
      </c>
      <c r="E30" s="1">
        <v>66917000</v>
      </c>
      <c r="F30" s="1">
        <v>0</v>
      </c>
      <c r="G30" s="1">
        <v>299947433</v>
      </c>
      <c r="H30" s="1">
        <v>366864433</v>
      </c>
      <c r="I30" s="1">
        <v>0</v>
      </c>
      <c r="J30" s="1">
        <v>309698766</v>
      </c>
      <c r="K30" s="1">
        <v>84.42</v>
      </c>
      <c r="M30" s="1">
        <v>57165667</v>
      </c>
      <c r="N30" s="1">
        <v>0</v>
      </c>
      <c r="O30" s="1">
        <v>309698766</v>
      </c>
    </row>
    <row r="31" spans="1:15" x14ac:dyDescent="0.25">
      <c r="A31" t="s">
        <v>349</v>
      </c>
      <c r="B31" t="s">
        <v>87</v>
      </c>
      <c r="C31" s="2" t="s">
        <v>86</v>
      </c>
      <c r="D31" s="2" t="s">
        <v>85</v>
      </c>
      <c r="E31" s="1">
        <v>0</v>
      </c>
      <c r="F31" s="1">
        <v>0</v>
      </c>
      <c r="G31" s="1">
        <v>0</v>
      </c>
      <c r="H31" s="1">
        <v>0</v>
      </c>
      <c r="I31" s="1">
        <v>0</v>
      </c>
      <c r="J31" s="1">
        <v>333821</v>
      </c>
      <c r="K31" s="1">
        <v>0</v>
      </c>
      <c r="M31" s="1">
        <v>-333821</v>
      </c>
      <c r="N31" s="1">
        <v>0</v>
      </c>
      <c r="O31" s="1">
        <v>333821</v>
      </c>
    </row>
    <row r="32" spans="1:15" x14ac:dyDescent="0.25">
      <c r="A32" t="s">
        <v>349</v>
      </c>
      <c r="B32" t="s">
        <v>9</v>
      </c>
      <c r="C32" s="2" t="s">
        <v>8</v>
      </c>
      <c r="D32" s="2" t="s">
        <v>7</v>
      </c>
      <c r="E32" s="1">
        <v>0</v>
      </c>
      <c r="F32" s="1">
        <v>0</v>
      </c>
      <c r="G32" s="1">
        <v>0</v>
      </c>
      <c r="H32" s="1">
        <v>0</v>
      </c>
      <c r="I32" s="1">
        <v>7280</v>
      </c>
      <c r="J32" s="1">
        <v>20225</v>
      </c>
      <c r="K32" s="1">
        <v>0</v>
      </c>
      <c r="M32" s="1">
        <v>-20225</v>
      </c>
      <c r="N32" s="1">
        <v>0</v>
      </c>
      <c r="O32" s="1">
        <v>20225</v>
      </c>
    </row>
    <row r="33" spans="1:15" x14ac:dyDescent="0.25">
      <c r="A33" t="s">
        <v>349</v>
      </c>
      <c r="B33" t="s">
        <v>2</v>
      </c>
      <c r="C33" s="2" t="s">
        <v>1</v>
      </c>
      <c r="D33" s="2" t="s">
        <v>0</v>
      </c>
      <c r="E33" s="1">
        <v>0</v>
      </c>
      <c r="F33" s="1">
        <v>0</v>
      </c>
      <c r="G33" s="1">
        <v>0</v>
      </c>
      <c r="H33" s="1">
        <v>0</v>
      </c>
      <c r="I33" s="1">
        <v>7280</v>
      </c>
      <c r="J33" s="1">
        <v>20225</v>
      </c>
      <c r="K33" s="1">
        <v>0</v>
      </c>
      <c r="M33" s="1">
        <v>-20225</v>
      </c>
      <c r="N33" s="1">
        <v>0</v>
      </c>
      <c r="O33" s="1">
        <v>20225</v>
      </c>
    </row>
    <row r="34" spans="1:15" x14ac:dyDescent="0.25">
      <c r="A34" t="s">
        <v>349</v>
      </c>
      <c r="B34" t="s">
        <v>330</v>
      </c>
      <c r="C34" s="2" t="s">
        <v>329</v>
      </c>
      <c r="D34" s="2" t="s">
        <v>328</v>
      </c>
      <c r="E34" s="1">
        <v>0</v>
      </c>
      <c r="F34" s="1">
        <v>0</v>
      </c>
      <c r="G34" s="1">
        <v>0</v>
      </c>
      <c r="H34" s="1">
        <v>0</v>
      </c>
      <c r="I34" s="1">
        <v>0</v>
      </c>
      <c r="J34" s="1">
        <v>198054</v>
      </c>
      <c r="K34" s="1">
        <v>0</v>
      </c>
      <c r="M34" s="1">
        <v>-198054</v>
      </c>
      <c r="N34" s="1">
        <v>0</v>
      </c>
      <c r="O34" s="1">
        <v>198054</v>
      </c>
    </row>
  </sheetData>
  <hyperlinks>
    <hyperlink ref="C5" location="Indice!A1" display="Indice"/>
    <hyperlink ref="C4" location="PA_libro!A1" display="INDICE"/>
  </hyperlink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"/>
  <sheetViews>
    <sheetView workbookViewId="0">
      <selection activeCell="E14" sqref="E14"/>
    </sheetView>
  </sheetViews>
  <sheetFormatPr baseColWidth="10" defaultRowHeight="15" x14ac:dyDescent="0.25"/>
  <cols>
    <col min="3" max="3" width="17" customWidth="1"/>
    <col min="4" max="4" width="40.28515625" customWidth="1"/>
    <col min="5" max="5" width="18.85546875" style="1" bestFit="1" customWidth="1"/>
    <col min="6" max="6" width="5" style="1" bestFit="1" customWidth="1"/>
    <col min="7" max="7" width="15.85546875" style="1" bestFit="1" customWidth="1"/>
    <col min="8" max="8" width="18.85546875" style="1" bestFit="1" customWidth="1"/>
    <col min="9" max="9" width="16.85546875" style="1" bestFit="1" customWidth="1"/>
    <col min="10" max="10" width="17.85546875" style="1" bestFit="1" customWidth="1"/>
    <col min="11" max="11" width="8" style="1" bestFit="1" customWidth="1"/>
    <col min="12" max="12" width="11.42578125" style="1"/>
    <col min="13" max="13" width="18.85546875" style="1" bestFit="1" customWidth="1"/>
    <col min="14" max="14" width="5" style="1" bestFit="1" customWidth="1"/>
    <col min="15" max="15" width="17.85546875" style="1" bestFit="1" customWidth="1"/>
  </cols>
  <sheetData>
    <row r="1" spans="1:15" x14ac:dyDescent="0.25">
      <c r="A1" t="s">
        <v>365</v>
      </c>
      <c r="B1" s="8"/>
      <c r="C1" s="2" t="s">
        <v>367</v>
      </c>
    </row>
    <row r="2" spans="1:15" x14ac:dyDescent="0.25">
      <c r="A2" t="s">
        <v>366</v>
      </c>
      <c r="B2" s="8"/>
      <c r="C2" s="2" t="s">
        <v>365</v>
      </c>
    </row>
    <row r="3" spans="1:15" x14ac:dyDescent="0.25">
      <c r="A3">
        <v>34</v>
      </c>
      <c r="B3" s="8"/>
      <c r="C3" s="2" t="s">
        <v>364</v>
      </c>
    </row>
    <row r="4" spans="1:15" x14ac:dyDescent="0.25">
      <c r="B4" s="8"/>
      <c r="C4" s="12" t="s">
        <v>76</v>
      </c>
    </row>
    <row r="5" spans="1:15" x14ac:dyDescent="0.25">
      <c r="B5" s="8"/>
      <c r="C5" s="11">
        <v>34</v>
      </c>
      <c r="D5" s="10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pans="1:15" x14ac:dyDescent="0.25">
      <c r="B6" s="8"/>
      <c r="C6" t="str">
        <f>MID(17:17,1,1)</f>
        <v>2</v>
      </c>
    </row>
    <row r="7" spans="1:15" x14ac:dyDescent="0.25">
      <c r="B7" s="8"/>
      <c r="C7" s="2"/>
      <c r="D7" t="str">
        <f>MID(C1,FIND("Mes =",C1,1)+5,3)</f>
        <v xml:space="preserve"> 9 </v>
      </c>
      <c r="E7" s="1" t="str">
        <f>MID(C1,FIND("Entidad =",C1,1)+10,3)</f>
        <v>217</v>
      </c>
      <c r="F7" s="1" t="str">
        <f>MID(C1,FIND("Ejecutora =",C1,1)+12,2)</f>
        <v>01</v>
      </c>
      <c r="H7" s="1" t="str">
        <f>VLOOKUP(E7,[1]Hoja1!$B$6:$H$120,7,FALSE)</f>
        <v>EP</v>
      </c>
      <c r="I7" s="1" t="str">
        <f>VLOOKUP(E7,[1]Hoja1!$B$6:$R$120,17,FALSE)</f>
        <v>02.</v>
      </c>
    </row>
    <row r="8" spans="1:15" x14ac:dyDescent="0.25">
      <c r="B8" s="8"/>
      <c r="C8" s="2"/>
      <c r="D8" t="str">
        <f>VLOOKUP(E7,[1]Hoja1!$B$6:$H$120,3,FALSE)</f>
        <v>FONDO DE VIGILANCIA Y SEGURIDAD DE BOGOTA, D.C..</v>
      </c>
    </row>
    <row r="9" spans="1:15" x14ac:dyDescent="0.25">
      <c r="B9" s="8"/>
      <c r="C9" s="2"/>
    </row>
    <row r="10" spans="1:15" x14ac:dyDescent="0.25">
      <c r="B10" s="8"/>
      <c r="C10" s="2"/>
    </row>
    <row r="11" spans="1:15" x14ac:dyDescent="0.25">
      <c r="B11" s="8"/>
      <c r="C11" s="2"/>
    </row>
    <row r="12" spans="1:15" ht="101.25" x14ac:dyDescent="0.25">
      <c r="A12" t="s">
        <v>75</v>
      </c>
      <c r="B12" s="7" t="s">
        <v>74</v>
      </c>
      <c r="C12" s="6" t="s">
        <v>73</v>
      </c>
      <c r="D12" s="5" t="s">
        <v>72</v>
      </c>
      <c r="E12" s="4" t="s">
        <v>71</v>
      </c>
      <c r="F12" s="3" t="s">
        <v>70</v>
      </c>
      <c r="G12" s="4" t="s">
        <v>69</v>
      </c>
      <c r="H12" s="3" t="s">
        <v>68</v>
      </c>
      <c r="I12" s="3" t="s">
        <v>67</v>
      </c>
      <c r="J12" s="3" t="s">
        <v>66</v>
      </c>
      <c r="K12" s="3" t="s">
        <v>65</v>
      </c>
      <c r="L12" s="4" t="s">
        <v>64</v>
      </c>
      <c r="M12" s="3" t="s">
        <v>63</v>
      </c>
      <c r="N12" s="4" t="s">
        <v>62</v>
      </c>
      <c r="O12" s="3" t="s">
        <v>61</v>
      </c>
    </row>
    <row r="13" spans="1:15" x14ac:dyDescent="0.25">
      <c r="C13" s="2"/>
    </row>
    <row r="14" spans="1:15" x14ac:dyDescent="0.25">
      <c r="A14" t="s">
        <v>354</v>
      </c>
      <c r="B14" t="s">
        <v>60</v>
      </c>
      <c r="C14" s="2" t="s">
        <v>59</v>
      </c>
      <c r="D14" s="2" t="s">
        <v>58</v>
      </c>
      <c r="E14" s="1">
        <v>179428241000</v>
      </c>
      <c r="F14" s="1">
        <v>0</v>
      </c>
      <c r="G14" s="1">
        <v>0</v>
      </c>
      <c r="H14" s="1">
        <v>179428241000</v>
      </c>
      <c r="I14" s="1">
        <v>5236011920</v>
      </c>
      <c r="J14" s="1">
        <v>47498554518</v>
      </c>
      <c r="K14" s="1">
        <v>26.47</v>
      </c>
      <c r="M14" s="1">
        <v>131929686482</v>
      </c>
      <c r="N14" s="1">
        <v>0</v>
      </c>
      <c r="O14" s="1">
        <v>47498554518</v>
      </c>
    </row>
    <row r="15" spans="1:15" x14ac:dyDescent="0.25">
      <c r="A15" t="s">
        <v>354</v>
      </c>
      <c r="B15" t="s">
        <v>57</v>
      </c>
      <c r="C15" s="2" t="s">
        <v>56</v>
      </c>
      <c r="D15" s="2" t="s">
        <v>55</v>
      </c>
      <c r="E15" s="1">
        <v>162000000</v>
      </c>
      <c r="F15" s="1">
        <v>0</v>
      </c>
      <c r="G15" s="1">
        <v>0</v>
      </c>
      <c r="H15" s="1">
        <v>162000000</v>
      </c>
      <c r="I15" s="1">
        <v>13581048</v>
      </c>
      <c r="J15" s="1">
        <v>232094208</v>
      </c>
      <c r="K15" s="1">
        <v>143.27000000000001</v>
      </c>
      <c r="M15" s="1">
        <v>-70094208</v>
      </c>
      <c r="N15" s="1">
        <v>0</v>
      </c>
      <c r="O15" s="1">
        <v>232094208</v>
      </c>
    </row>
    <row r="16" spans="1:15" x14ac:dyDescent="0.25">
      <c r="A16" t="s">
        <v>354</v>
      </c>
      <c r="B16" t="s">
        <v>54</v>
      </c>
      <c r="C16" s="2" t="s">
        <v>53</v>
      </c>
      <c r="D16" s="2" t="s">
        <v>52</v>
      </c>
      <c r="E16" s="1">
        <v>162000000</v>
      </c>
      <c r="F16" s="1">
        <v>0</v>
      </c>
      <c r="G16" s="1">
        <v>0</v>
      </c>
      <c r="H16" s="1">
        <v>162000000</v>
      </c>
      <c r="I16" s="1">
        <v>13581048</v>
      </c>
      <c r="J16" s="1">
        <v>232094208</v>
      </c>
      <c r="K16" s="1">
        <v>143.27000000000001</v>
      </c>
      <c r="M16" s="1">
        <v>-70094208</v>
      </c>
      <c r="N16" s="1">
        <v>0</v>
      </c>
      <c r="O16" s="1">
        <v>232094208</v>
      </c>
    </row>
    <row r="17" spans="1:15" x14ac:dyDescent="0.25">
      <c r="A17" t="s">
        <v>354</v>
      </c>
      <c r="B17" t="s">
        <v>42</v>
      </c>
      <c r="C17" s="2" t="s">
        <v>41</v>
      </c>
      <c r="D17" s="2" t="s">
        <v>40</v>
      </c>
      <c r="E17" s="1">
        <v>162000000</v>
      </c>
      <c r="F17" s="1">
        <v>0</v>
      </c>
      <c r="G17" s="1">
        <v>0</v>
      </c>
      <c r="H17" s="1">
        <v>162000000</v>
      </c>
      <c r="I17" s="1">
        <v>13581048</v>
      </c>
      <c r="J17" s="1">
        <v>232094208</v>
      </c>
      <c r="K17" s="1">
        <v>143.27000000000001</v>
      </c>
      <c r="M17" s="1">
        <v>-70094208</v>
      </c>
      <c r="N17" s="1">
        <v>0</v>
      </c>
      <c r="O17" s="1">
        <v>232094208</v>
      </c>
    </row>
    <row r="18" spans="1:15" x14ac:dyDescent="0.25">
      <c r="A18" t="s">
        <v>354</v>
      </c>
      <c r="B18" t="s">
        <v>39</v>
      </c>
      <c r="C18" s="2" t="s">
        <v>38</v>
      </c>
      <c r="D18" s="2" t="s">
        <v>37</v>
      </c>
      <c r="E18" s="1">
        <v>161289097000</v>
      </c>
      <c r="F18" s="1">
        <v>0</v>
      </c>
      <c r="G18" s="1">
        <v>0</v>
      </c>
      <c r="H18" s="1">
        <v>161289097000</v>
      </c>
      <c r="I18" s="1">
        <v>5170673924</v>
      </c>
      <c r="J18" s="1">
        <v>31252160635</v>
      </c>
      <c r="K18" s="1">
        <v>19.38</v>
      </c>
      <c r="M18" s="1">
        <v>130036936365</v>
      </c>
      <c r="N18" s="1">
        <v>0</v>
      </c>
      <c r="O18" s="1">
        <v>31252160635</v>
      </c>
    </row>
    <row r="19" spans="1:15" x14ac:dyDescent="0.25">
      <c r="A19" t="s">
        <v>354</v>
      </c>
      <c r="B19" t="s">
        <v>36</v>
      </c>
      <c r="C19" s="2" t="s">
        <v>35</v>
      </c>
      <c r="D19" s="2" t="s">
        <v>34</v>
      </c>
      <c r="E19" s="1">
        <v>161289097000</v>
      </c>
      <c r="F19" s="1">
        <v>0</v>
      </c>
      <c r="G19" s="1">
        <v>0</v>
      </c>
      <c r="H19" s="1">
        <v>161289097000</v>
      </c>
      <c r="I19" s="1">
        <v>5170673924</v>
      </c>
      <c r="J19" s="1">
        <v>31252160635</v>
      </c>
      <c r="K19" s="1">
        <v>19.38</v>
      </c>
      <c r="M19" s="1">
        <v>130036936365</v>
      </c>
      <c r="N19" s="1">
        <v>0</v>
      </c>
      <c r="O19" s="1">
        <v>31252160635</v>
      </c>
    </row>
    <row r="20" spans="1:15" x14ac:dyDescent="0.25">
      <c r="A20" t="s">
        <v>354</v>
      </c>
      <c r="B20" t="s">
        <v>33</v>
      </c>
      <c r="C20" s="2" t="s">
        <v>32</v>
      </c>
      <c r="D20" s="2" t="s">
        <v>31</v>
      </c>
      <c r="E20" s="1">
        <v>97905351000</v>
      </c>
      <c r="F20" s="1">
        <v>0</v>
      </c>
      <c r="G20" s="1">
        <v>0</v>
      </c>
      <c r="H20" s="1">
        <v>97905351000</v>
      </c>
      <c r="I20" s="1">
        <v>4519199312</v>
      </c>
      <c r="J20" s="1">
        <v>26130883542</v>
      </c>
      <c r="K20" s="1">
        <v>26.69</v>
      </c>
      <c r="M20" s="1">
        <v>71774467458</v>
      </c>
      <c r="N20" s="1">
        <v>0</v>
      </c>
      <c r="O20" s="1">
        <v>26130883542</v>
      </c>
    </row>
    <row r="21" spans="1:15" x14ac:dyDescent="0.25">
      <c r="A21" t="s">
        <v>354</v>
      </c>
      <c r="B21" t="s">
        <v>30</v>
      </c>
      <c r="C21" s="2" t="s">
        <v>29</v>
      </c>
      <c r="D21" s="2" t="s">
        <v>28</v>
      </c>
      <c r="E21" s="1">
        <v>97905351000</v>
      </c>
      <c r="F21" s="1">
        <v>0</v>
      </c>
      <c r="G21" s="1">
        <v>-762232284</v>
      </c>
      <c r="H21" s="1">
        <v>97143118716</v>
      </c>
      <c r="I21" s="1">
        <v>4348531644</v>
      </c>
      <c r="J21" s="1">
        <v>25798356728</v>
      </c>
      <c r="K21" s="1">
        <v>26.56</v>
      </c>
      <c r="M21" s="1">
        <v>71344761988</v>
      </c>
      <c r="N21" s="1">
        <v>0</v>
      </c>
      <c r="O21" s="1">
        <v>25798356728</v>
      </c>
    </row>
    <row r="22" spans="1:15" x14ac:dyDescent="0.25">
      <c r="A22" t="s">
        <v>354</v>
      </c>
      <c r="B22" t="s">
        <v>27</v>
      </c>
      <c r="C22" s="2" t="s">
        <v>26</v>
      </c>
      <c r="D22" s="2" t="s">
        <v>25</v>
      </c>
      <c r="E22" s="1">
        <v>0</v>
      </c>
      <c r="F22" s="1">
        <v>0</v>
      </c>
      <c r="G22" s="1">
        <v>762232284</v>
      </c>
      <c r="H22" s="1">
        <v>762232284</v>
      </c>
      <c r="I22" s="1">
        <v>170667668</v>
      </c>
      <c r="J22" s="1">
        <v>332526814</v>
      </c>
      <c r="K22" s="1">
        <v>43.63</v>
      </c>
      <c r="M22" s="1">
        <v>429705470</v>
      </c>
      <c r="N22" s="1">
        <v>0</v>
      </c>
      <c r="O22" s="1">
        <v>332526814</v>
      </c>
    </row>
    <row r="23" spans="1:15" x14ac:dyDescent="0.25">
      <c r="A23" t="s">
        <v>354</v>
      </c>
      <c r="B23" t="s">
        <v>363</v>
      </c>
      <c r="C23" s="2" t="s">
        <v>362</v>
      </c>
      <c r="D23" s="2" t="s">
        <v>361</v>
      </c>
      <c r="E23" s="1">
        <v>0</v>
      </c>
      <c r="F23" s="1">
        <v>0</v>
      </c>
      <c r="G23" s="1">
        <v>0</v>
      </c>
      <c r="H23" s="1">
        <v>0</v>
      </c>
      <c r="I23" s="1">
        <v>0</v>
      </c>
      <c r="J23" s="1">
        <v>0</v>
      </c>
      <c r="K23" s="1">
        <v>0</v>
      </c>
      <c r="M23" s="1">
        <v>0</v>
      </c>
      <c r="N23" s="1">
        <v>0</v>
      </c>
      <c r="O23" s="1">
        <v>0</v>
      </c>
    </row>
    <row r="24" spans="1:15" x14ac:dyDescent="0.25">
      <c r="A24" t="s">
        <v>354</v>
      </c>
      <c r="B24" t="s">
        <v>24</v>
      </c>
      <c r="C24" s="2" t="s">
        <v>23</v>
      </c>
      <c r="D24" s="2" t="s">
        <v>22</v>
      </c>
      <c r="E24" s="1">
        <v>0</v>
      </c>
      <c r="F24" s="1">
        <v>0</v>
      </c>
      <c r="G24" s="1">
        <v>762232284</v>
      </c>
      <c r="H24" s="1">
        <v>762232284</v>
      </c>
      <c r="I24" s="1">
        <v>170667668</v>
      </c>
      <c r="J24" s="1">
        <v>332526814</v>
      </c>
      <c r="K24" s="1">
        <v>43.63</v>
      </c>
      <c r="M24" s="1">
        <v>429705470</v>
      </c>
      <c r="N24" s="1">
        <v>0</v>
      </c>
      <c r="O24" s="1">
        <v>332526814</v>
      </c>
    </row>
    <row r="25" spans="1:15" x14ac:dyDescent="0.25">
      <c r="A25" t="s">
        <v>354</v>
      </c>
      <c r="B25" t="s">
        <v>360</v>
      </c>
      <c r="C25" s="2" t="s">
        <v>359</v>
      </c>
      <c r="D25" s="2" t="s">
        <v>358</v>
      </c>
      <c r="E25" s="1">
        <v>21295400000</v>
      </c>
      <c r="F25" s="1">
        <v>0</v>
      </c>
      <c r="G25" s="1">
        <v>0</v>
      </c>
      <c r="H25" s="1">
        <v>21295400000</v>
      </c>
      <c r="I25" s="1">
        <v>94000000</v>
      </c>
      <c r="J25" s="1">
        <v>763808586</v>
      </c>
      <c r="K25" s="1">
        <v>3.59</v>
      </c>
      <c r="M25" s="1">
        <v>20531591414</v>
      </c>
      <c r="N25" s="1">
        <v>0</v>
      </c>
      <c r="O25" s="1">
        <v>763808586</v>
      </c>
    </row>
    <row r="26" spans="1:15" x14ac:dyDescent="0.25">
      <c r="A26" t="s">
        <v>354</v>
      </c>
      <c r="B26" t="s">
        <v>357</v>
      </c>
      <c r="C26" s="2" t="s">
        <v>356</v>
      </c>
      <c r="D26" s="2" t="s">
        <v>355</v>
      </c>
      <c r="E26" s="1">
        <v>42088346000</v>
      </c>
      <c r="F26" s="1">
        <v>0</v>
      </c>
      <c r="G26" s="1">
        <v>0</v>
      </c>
      <c r="H26" s="1">
        <v>42088346000</v>
      </c>
      <c r="I26" s="1">
        <v>557474612</v>
      </c>
      <c r="J26" s="1">
        <v>4357468507</v>
      </c>
      <c r="K26" s="1">
        <v>10.35</v>
      </c>
      <c r="M26" s="1">
        <v>37730877493</v>
      </c>
      <c r="N26" s="1">
        <v>0</v>
      </c>
      <c r="O26" s="1">
        <v>4357468507</v>
      </c>
    </row>
    <row r="27" spans="1:15" x14ac:dyDescent="0.25">
      <c r="A27" t="s">
        <v>354</v>
      </c>
      <c r="B27" t="s">
        <v>21</v>
      </c>
      <c r="C27" s="2" t="s">
        <v>20</v>
      </c>
      <c r="D27" s="2" t="s">
        <v>19</v>
      </c>
      <c r="E27" s="1">
        <v>17977144000</v>
      </c>
      <c r="F27" s="1">
        <v>0</v>
      </c>
      <c r="G27" s="1">
        <v>0</v>
      </c>
      <c r="H27" s="1">
        <v>17977144000</v>
      </c>
      <c r="I27" s="1">
        <v>51756948</v>
      </c>
      <c r="J27" s="1">
        <v>16014299675</v>
      </c>
      <c r="K27" s="1">
        <v>89.08</v>
      </c>
      <c r="M27" s="1">
        <v>1962844325</v>
      </c>
      <c r="N27" s="1">
        <v>0</v>
      </c>
      <c r="O27" s="1">
        <v>16014299675</v>
      </c>
    </row>
    <row r="28" spans="1:15" x14ac:dyDescent="0.25">
      <c r="A28" t="s">
        <v>354</v>
      </c>
      <c r="B28" t="s">
        <v>18</v>
      </c>
      <c r="C28" s="2" t="s">
        <v>17</v>
      </c>
      <c r="D28" s="2" t="s">
        <v>16</v>
      </c>
      <c r="E28" s="1">
        <v>17477144000</v>
      </c>
      <c r="F28" s="1">
        <v>0</v>
      </c>
      <c r="G28" s="1">
        <v>0</v>
      </c>
      <c r="H28" s="1">
        <v>17477144000</v>
      </c>
      <c r="I28" s="1">
        <v>0</v>
      </c>
      <c r="J28" s="1">
        <v>15449630106</v>
      </c>
      <c r="K28" s="1">
        <v>88.4</v>
      </c>
      <c r="M28" s="1">
        <v>2027513894</v>
      </c>
      <c r="N28" s="1">
        <v>0</v>
      </c>
      <c r="O28" s="1">
        <v>15449630106</v>
      </c>
    </row>
    <row r="29" spans="1:15" x14ac:dyDescent="0.25">
      <c r="A29" t="s">
        <v>354</v>
      </c>
      <c r="B29" t="s">
        <v>12</v>
      </c>
      <c r="C29" s="2" t="s">
        <v>11</v>
      </c>
      <c r="D29" s="2" t="s">
        <v>10</v>
      </c>
      <c r="E29" s="1">
        <v>17000000000</v>
      </c>
      <c r="F29" s="1">
        <v>0</v>
      </c>
      <c r="G29" s="1">
        <v>0</v>
      </c>
      <c r="H29" s="1">
        <v>17000000000</v>
      </c>
      <c r="I29" s="1">
        <v>0</v>
      </c>
      <c r="J29" s="1">
        <v>14972486106</v>
      </c>
      <c r="K29" s="1">
        <v>88.07</v>
      </c>
      <c r="M29" s="1">
        <v>2027513894</v>
      </c>
      <c r="N29" s="1">
        <v>0</v>
      </c>
      <c r="O29" s="1">
        <v>14972486106</v>
      </c>
    </row>
    <row r="30" spans="1:15" x14ac:dyDescent="0.25">
      <c r="A30" t="s">
        <v>354</v>
      </c>
      <c r="B30" t="s">
        <v>93</v>
      </c>
      <c r="C30" s="2" t="s">
        <v>92</v>
      </c>
      <c r="D30" s="2" t="s">
        <v>91</v>
      </c>
      <c r="E30" s="1">
        <v>477144000</v>
      </c>
      <c r="F30" s="1">
        <v>0</v>
      </c>
      <c r="G30" s="1">
        <v>0</v>
      </c>
      <c r="H30" s="1">
        <v>477144000</v>
      </c>
      <c r="I30" s="1">
        <v>0</v>
      </c>
      <c r="J30" s="1">
        <v>477144000</v>
      </c>
      <c r="K30" s="1">
        <v>1000</v>
      </c>
      <c r="M30" s="1">
        <v>0</v>
      </c>
      <c r="N30" s="1">
        <v>0</v>
      </c>
      <c r="O30" s="1">
        <v>477144000</v>
      </c>
    </row>
    <row r="31" spans="1:15" x14ac:dyDescent="0.25">
      <c r="A31" t="s">
        <v>354</v>
      </c>
      <c r="B31" t="s">
        <v>90</v>
      </c>
      <c r="C31" s="2" t="s">
        <v>89</v>
      </c>
      <c r="D31" s="2" t="s">
        <v>88</v>
      </c>
      <c r="E31" s="1">
        <v>477144000</v>
      </c>
      <c r="F31" s="1">
        <v>0</v>
      </c>
      <c r="G31" s="1">
        <v>0</v>
      </c>
      <c r="H31" s="1">
        <v>477144000</v>
      </c>
      <c r="I31" s="1">
        <v>0</v>
      </c>
      <c r="J31" s="1">
        <v>477144000</v>
      </c>
      <c r="K31" s="1">
        <v>1000</v>
      </c>
      <c r="M31" s="1">
        <v>0</v>
      </c>
      <c r="N31" s="1">
        <v>0</v>
      </c>
      <c r="O31" s="1">
        <v>477144000</v>
      </c>
    </row>
    <row r="32" spans="1:15" x14ac:dyDescent="0.25">
      <c r="A32" t="s">
        <v>354</v>
      </c>
      <c r="B32" t="s">
        <v>9</v>
      </c>
      <c r="C32" s="2" t="s">
        <v>8</v>
      </c>
      <c r="D32" s="2" t="s">
        <v>7</v>
      </c>
      <c r="E32" s="1">
        <v>500000000</v>
      </c>
      <c r="F32" s="1">
        <v>0</v>
      </c>
      <c r="G32" s="1">
        <v>0</v>
      </c>
      <c r="H32" s="1">
        <v>500000000</v>
      </c>
      <c r="I32" s="1">
        <v>51756948</v>
      </c>
      <c r="J32" s="1">
        <v>540433825</v>
      </c>
      <c r="K32" s="1">
        <v>108.09</v>
      </c>
      <c r="M32" s="1">
        <v>-40433825</v>
      </c>
      <c r="N32" s="1">
        <v>0</v>
      </c>
      <c r="O32" s="1">
        <v>540433825</v>
      </c>
    </row>
    <row r="33" spans="1:15" x14ac:dyDescent="0.25">
      <c r="A33" t="s">
        <v>354</v>
      </c>
      <c r="B33" t="s">
        <v>2</v>
      </c>
      <c r="C33" s="2" t="s">
        <v>1</v>
      </c>
      <c r="D33" s="2" t="s">
        <v>0</v>
      </c>
      <c r="E33" s="1">
        <v>500000000</v>
      </c>
      <c r="F33" s="1">
        <v>0</v>
      </c>
      <c r="G33" s="1">
        <v>0</v>
      </c>
      <c r="H33" s="1">
        <v>500000000</v>
      </c>
      <c r="I33" s="1">
        <v>51756948</v>
      </c>
      <c r="J33" s="1">
        <v>540433825</v>
      </c>
      <c r="K33" s="1">
        <v>108.09</v>
      </c>
      <c r="M33" s="1">
        <v>-40433825</v>
      </c>
      <c r="N33" s="1">
        <v>0</v>
      </c>
      <c r="O33" s="1">
        <v>540433825</v>
      </c>
    </row>
    <row r="34" spans="1:15" x14ac:dyDescent="0.25">
      <c r="A34" t="s">
        <v>354</v>
      </c>
      <c r="B34" t="s">
        <v>330</v>
      </c>
      <c r="C34" s="2" t="s">
        <v>329</v>
      </c>
      <c r="D34" s="2" t="s">
        <v>328</v>
      </c>
      <c r="E34" s="1">
        <v>0</v>
      </c>
      <c r="F34" s="1">
        <v>0</v>
      </c>
      <c r="G34" s="1">
        <v>0</v>
      </c>
      <c r="H34" s="1">
        <v>0</v>
      </c>
      <c r="I34" s="1">
        <v>0</v>
      </c>
      <c r="J34" s="1">
        <v>24235744</v>
      </c>
      <c r="K34" s="1">
        <v>0</v>
      </c>
      <c r="M34" s="1">
        <v>-24235744</v>
      </c>
      <c r="N34" s="1">
        <v>0</v>
      </c>
      <c r="O34" s="1">
        <v>24235744</v>
      </c>
    </row>
  </sheetData>
  <hyperlinks>
    <hyperlink ref="C5" location="Indice!A1" display="Indice"/>
    <hyperlink ref="C4" location="PA_libro!A1" display="INDICE"/>
  </hyperlink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9"/>
  <sheetViews>
    <sheetView workbookViewId="0">
      <selection activeCell="N7" sqref="N7"/>
    </sheetView>
  </sheetViews>
  <sheetFormatPr baseColWidth="10" defaultRowHeight="15" x14ac:dyDescent="0.25"/>
  <cols>
    <col min="3" max="3" width="17" customWidth="1"/>
    <col min="4" max="4" width="40.28515625" customWidth="1"/>
    <col min="5" max="5" width="17.85546875" style="1" bestFit="1" customWidth="1"/>
    <col min="6" max="6" width="5" style="1" bestFit="1" customWidth="1"/>
    <col min="7" max="8" width="17.85546875" style="1" bestFit="1" customWidth="1"/>
    <col min="9" max="9" width="16.85546875" style="1" bestFit="1" customWidth="1"/>
    <col min="10" max="10" width="17.85546875" style="1" bestFit="1" customWidth="1"/>
    <col min="11" max="11" width="8" style="1" bestFit="1" customWidth="1"/>
    <col min="12" max="12" width="11.42578125" style="1"/>
    <col min="13" max="13" width="17.85546875" style="1" bestFit="1" customWidth="1"/>
    <col min="14" max="14" width="5" style="1" bestFit="1" customWidth="1"/>
    <col min="15" max="15" width="17.85546875" style="1" bestFit="1" customWidth="1"/>
  </cols>
  <sheetData>
    <row r="1" spans="1:15" x14ac:dyDescent="0.25">
      <c r="A1" t="s">
        <v>370</v>
      </c>
      <c r="B1" s="8"/>
      <c r="C1" s="2" t="s">
        <v>372</v>
      </c>
    </row>
    <row r="2" spans="1:15" x14ac:dyDescent="0.25">
      <c r="A2" t="s">
        <v>371</v>
      </c>
      <c r="B2" s="8"/>
      <c r="C2" s="2" t="s">
        <v>370</v>
      </c>
    </row>
    <row r="3" spans="1:15" x14ac:dyDescent="0.25">
      <c r="A3">
        <v>29</v>
      </c>
      <c r="B3" s="8"/>
      <c r="C3" s="2" t="s">
        <v>369</v>
      </c>
    </row>
    <row r="4" spans="1:15" x14ac:dyDescent="0.25">
      <c r="B4" s="8"/>
      <c r="C4" s="12" t="s">
        <v>76</v>
      </c>
    </row>
    <row r="5" spans="1:15" x14ac:dyDescent="0.25">
      <c r="B5" s="8"/>
      <c r="C5" s="11">
        <v>29</v>
      </c>
      <c r="D5" s="10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pans="1:15" x14ac:dyDescent="0.25">
      <c r="B6" s="8"/>
      <c r="C6" t="str">
        <f>MID(17:17,1,1)</f>
        <v>2</v>
      </c>
    </row>
    <row r="7" spans="1:15" x14ac:dyDescent="0.25">
      <c r="B7" s="8"/>
      <c r="C7" s="2"/>
      <c r="D7" t="str">
        <f>MID(C1,FIND("Mes =",C1,1)+5,3)</f>
        <v xml:space="preserve"> 9 </v>
      </c>
      <c r="E7" s="1" t="str">
        <f>MID(C1,FIND("Entidad =",C1,1)+10,3)</f>
        <v>218</v>
      </c>
      <c r="F7" s="1" t="str">
        <f>MID(C1,FIND("Ejecutora =",C1,1)+12,2)</f>
        <v>01</v>
      </c>
      <c r="H7" s="1" t="str">
        <f>VLOOKUP(E7,[1]Hoja1!$B$6:$H$120,7,FALSE)</f>
        <v>EP</v>
      </c>
      <c r="I7" s="1" t="str">
        <f>VLOOKUP(E7,[1]Hoja1!$B$6:$R$120,17,FALSE)</f>
        <v>11.</v>
      </c>
    </row>
    <row r="8" spans="1:15" x14ac:dyDescent="0.25">
      <c r="B8" s="8"/>
      <c r="C8" s="2"/>
      <c r="D8" t="str">
        <f>VLOOKUP(E7,[1]Hoja1!$B$6:$H$120,3,FALSE)</f>
        <v>JARDIN BOTANICO DE BOGOTA JOSE CELESTINO MUTIS..</v>
      </c>
    </row>
    <row r="9" spans="1:15" x14ac:dyDescent="0.25">
      <c r="B9" s="8"/>
      <c r="C9" s="2"/>
    </row>
    <row r="10" spans="1:15" x14ac:dyDescent="0.25">
      <c r="B10" s="8"/>
      <c r="C10" s="2"/>
    </row>
    <row r="11" spans="1:15" x14ac:dyDescent="0.25">
      <c r="B11" s="8"/>
      <c r="C11" s="2"/>
    </row>
    <row r="12" spans="1:15" ht="101.25" x14ac:dyDescent="0.25">
      <c r="A12" t="s">
        <v>75</v>
      </c>
      <c r="B12" s="7" t="s">
        <v>74</v>
      </c>
      <c r="C12" s="6" t="s">
        <v>73</v>
      </c>
      <c r="D12" s="5" t="s">
        <v>72</v>
      </c>
      <c r="E12" s="4" t="s">
        <v>71</v>
      </c>
      <c r="F12" s="3" t="s">
        <v>70</v>
      </c>
      <c r="G12" s="4" t="s">
        <v>69</v>
      </c>
      <c r="H12" s="3" t="s">
        <v>68</v>
      </c>
      <c r="I12" s="3" t="s">
        <v>67</v>
      </c>
      <c r="J12" s="3" t="s">
        <v>66</v>
      </c>
      <c r="K12" s="3" t="s">
        <v>65</v>
      </c>
      <c r="L12" s="4" t="s">
        <v>64</v>
      </c>
      <c r="M12" s="3" t="s">
        <v>63</v>
      </c>
      <c r="N12" s="4" t="s">
        <v>62</v>
      </c>
      <c r="O12" s="3" t="s">
        <v>61</v>
      </c>
    </row>
    <row r="13" spans="1:15" x14ac:dyDescent="0.25">
      <c r="C13" s="2"/>
    </row>
    <row r="14" spans="1:15" x14ac:dyDescent="0.25">
      <c r="A14" t="s">
        <v>368</v>
      </c>
      <c r="B14" t="s">
        <v>60</v>
      </c>
      <c r="C14" s="2" t="s">
        <v>59</v>
      </c>
      <c r="D14" s="2" t="s">
        <v>58</v>
      </c>
      <c r="E14" s="1">
        <v>40510672000</v>
      </c>
      <c r="F14" s="1">
        <v>0</v>
      </c>
      <c r="G14" s="1">
        <v>16311915826</v>
      </c>
      <c r="H14" s="1">
        <v>56822587826</v>
      </c>
      <c r="I14" s="1">
        <v>3971049268</v>
      </c>
      <c r="J14" s="1">
        <v>34710938976</v>
      </c>
      <c r="K14" s="1">
        <v>61.09</v>
      </c>
      <c r="M14" s="1">
        <v>22111648850</v>
      </c>
      <c r="N14" s="1">
        <v>0</v>
      </c>
      <c r="O14" s="1">
        <v>34710938976</v>
      </c>
    </row>
    <row r="15" spans="1:15" x14ac:dyDescent="0.25">
      <c r="A15" t="s">
        <v>368</v>
      </c>
      <c r="B15" t="s">
        <v>57</v>
      </c>
      <c r="C15" s="2" t="s">
        <v>56</v>
      </c>
      <c r="D15" s="2" t="s">
        <v>55</v>
      </c>
      <c r="E15" s="1">
        <v>2774506000</v>
      </c>
      <c r="F15" s="1">
        <v>0</v>
      </c>
      <c r="G15" s="1">
        <v>15611915826</v>
      </c>
      <c r="H15" s="1">
        <v>18386421826</v>
      </c>
      <c r="I15" s="1">
        <v>1393946578</v>
      </c>
      <c r="J15" s="1">
        <v>18641045130</v>
      </c>
      <c r="K15" s="1">
        <v>101.38</v>
      </c>
      <c r="M15" s="1">
        <v>-254623304</v>
      </c>
      <c r="N15" s="1">
        <v>0</v>
      </c>
      <c r="O15" s="1">
        <v>18641045130</v>
      </c>
    </row>
    <row r="16" spans="1:15" x14ac:dyDescent="0.25">
      <c r="A16" t="s">
        <v>368</v>
      </c>
      <c r="B16" t="s">
        <v>54</v>
      </c>
      <c r="C16" s="2" t="s">
        <v>53</v>
      </c>
      <c r="D16" s="2" t="s">
        <v>52</v>
      </c>
      <c r="E16" s="1">
        <v>2774506000</v>
      </c>
      <c r="F16" s="1">
        <v>0</v>
      </c>
      <c r="G16" s="1">
        <v>15611915826</v>
      </c>
      <c r="H16" s="1">
        <v>18386421826</v>
      </c>
      <c r="I16" s="1">
        <v>1393946578</v>
      </c>
      <c r="J16" s="1">
        <v>18641045130</v>
      </c>
      <c r="K16" s="1">
        <v>101.38</v>
      </c>
      <c r="M16" s="1">
        <v>-254623304</v>
      </c>
      <c r="N16" s="1">
        <v>0</v>
      </c>
      <c r="O16" s="1">
        <v>18641045130</v>
      </c>
    </row>
    <row r="17" spans="1:15" x14ac:dyDescent="0.25">
      <c r="A17" t="s">
        <v>368</v>
      </c>
      <c r="B17" t="s">
        <v>51</v>
      </c>
      <c r="C17" s="2" t="s">
        <v>50</v>
      </c>
      <c r="D17" s="2" t="s">
        <v>49</v>
      </c>
      <c r="E17" s="1">
        <v>2774506000</v>
      </c>
      <c r="F17" s="1">
        <v>0</v>
      </c>
      <c r="G17" s="1">
        <v>15611915826</v>
      </c>
      <c r="H17" s="1">
        <v>18386421826</v>
      </c>
      <c r="I17" s="1">
        <v>1393946578</v>
      </c>
      <c r="J17" s="1">
        <v>18641045130</v>
      </c>
      <c r="K17" s="1">
        <v>101.38</v>
      </c>
      <c r="M17" s="1">
        <v>-254623304</v>
      </c>
      <c r="N17" s="1">
        <v>0</v>
      </c>
      <c r="O17" s="1">
        <v>18641045130</v>
      </c>
    </row>
    <row r="18" spans="1:15" x14ac:dyDescent="0.25">
      <c r="A18" t="s">
        <v>368</v>
      </c>
      <c r="B18" t="s">
        <v>344</v>
      </c>
      <c r="C18" s="2" t="s">
        <v>343</v>
      </c>
      <c r="D18" s="2" t="s">
        <v>342</v>
      </c>
      <c r="E18" s="1">
        <v>600000000</v>
      </c>
      <c r="F18" s="1">
        <v>0</v>
      </c>
      <c r="G18" s="1">
        <v>0</v>
      </c>
      <c r="H18" s="1">
        <v>600000000</v>
      </c>
      <c r="I18" s="1">
        <v>77875743</v>
      </c>
      <c r="J18" s="1">
        <v>813595090</v>
      </c>
      <c r="K18" s="1">
        <v>135.6</v>
      </c>
      <c r="M18" s="1">
        <v>-213595090</v>
      </c>
      <c r="N18" s="1">
        <v>0</v>
      </c>
      <c r="O18" s="1">
        <v>813595090</v>
      </c>
    </row>
    <row r="19" spans="1:15" x14ac:dyDescent="0.25">
      <c r="A19" t="s">
        <v>368</v>
      </c>
      <c r="B19" t="s">
        <v>45</v>
      </c>
      <c r="C19" s="2" t="s">
        <v>44</v>
      </c>
      <c r="D19" s="2" t="s">
        <v>43</v>
      </c>
      <c r="E19" s="1">
        <v>2174506000</v>
      </c>
      <c r="F19" s="1">
        <v>0</v>
      </c>
      <c r="G19" s="1">
        <v>15611915826</v>
      </c>
      <c r="H19" s="1">
        <v>17786421826</v>
      </c>
      <c r="I19" s="1">
        <v>1316070835</v>
      </c>
      <c r="J19" s="1">
        <v>17827450040</v>
      </c>
      <c r="K19" s="1">
        <v>100.23</v>
      </c>
      <c r="M19" s="1">
        <v>-41028214</v>
      </c>
      <c r="N19" s="1">
        <v>0</v>
      </c>
      <c r="O19" s="1">
        <v>17827450040</v>
      </c>
    </row>
    <row r="20" spans="1:15" x14ac:dyDescent="0.25">
      <c r="A20" t="s">
        <v>368</v>
      </c>
      <c r="B20" t="s">
        <v>39</v>
      </c>
      <c r="C20" s="2" t="s">
        <v>38</v>
      </c>
      <c r="D20" s="2" t="s">
        <v>37</v>
      </c>
      <c r="E20" s="1">
        <v>36858452000</v>
      </c>
      <c r="F20" s="1">
        <v>0</v>
      </c>
      <c r="G20" s="1">
        <v>0</v>
      </c>
      <c r="H20" s="1">
        <v>36858452000</v>
      </c>
      <c r="I20" s="1">
        <v>2577102690</v>
      </c>
      <c r="J20" s="1">
        <v>14492179846</v>
      </c>
      <c r="K20" s="1">
        <v>39.32</v>
      </c>
      <c r="M20" s="1">
        <v>22366272154</v>
      </c>
      <c r="N20" s="1">
        <v>0</v>
      </c>
      <c r="O20" s="1">
        <v>14492179846</v>
      </c>
    </row>
    <row r="21" spans="1:15" x14ac:dyDescent="0.25">
      <c r="A21" t="s">
        <v>368</v>
      </c>
      <c r="B21" t="s">
        <v>36</v>
      </c>
      <c r="C21" s="2" t="s">
        <v>35</v>
      </c>
      <c r="D21" s="2" t="s">
        <v>34</v>
      </c>
      <c r="E21" s="1">
        <v>36858452000</v>
      </c>
      <c r="F21" s="1">
        <v>0</v>
      </c>
      <c r="G21" s="1">
        <v>0</v>
      </c>
      <c r="H21" s="1">
        <v>36858452000</v>
      </c>
      <c r="I21" s="1">
        <v>2577102690</v>
      </c>
      <c r="J21" s="1">
        <v>14492179846</v>
      </c>
      <c r="K21" s="1">
        <v>39.32</v>
      </c>
      <c r="M21" s="1">
        <v>22366272154</v>
      </c>
      <c r="N21" s="1">
        <v>0</v>
      </c>
      <c r="O21" s="1">
        <v>14492179846</v>
      </c>
    </row>
    <row r="22" spans="1:15" x14ac:dyDescent="0.25">
      <c r="A22" t="s">
        <v>368</v>
      </c>
      <c r="B22" t="s">
        <v>33</v>
      </c>
      <c r="C22" s="2" t="s">
        <v>32</v>
      </c>
      <c r="D22" s="2" t="s">
        <v>31</v>
      </c>
      <c r="E22" s="1">
        <v>36858452000</v>
      </c>
      <c r="F22" s="1">
        <v>0</v>
      </c>
      <c r="G22" s="1">
        <v>0</v>
      </c>
      <c r="H22" s="1">
        <v>36858452000</v>
      </c>
      <c r="I22" s="1">
        <v>2577102690</v>
      </c>
      <c r="J22" s="1">
        <v>14492179846</v>
      </c>
      <c r="K22" s="1">
        <v>39.32</v>
      </c>
      <c r="M22" s="1">
        <v>22366272154</v>
      </c>
      <c r="N22" s="1">
        <v>0</v>
      </c>
      <c r="O22" s="1">
        <v>14492179846</v>
      </c>
    </row>
    <row r="23" spans="1:15" x14ac:dyDescent="0.25">
      <c r="A23" t="s">
        <v>368</v>
      </c>
      <c r="B23" t="s">
        <v>30</v>
      </c>
      <c r="C23" s="2" t="s">
        <v>29</v>
      </c>
      <c r="D23" s="2" t="s">
        <v>28</v>
      </c>
      <c r="E23" s="1">
        <v>36858452000</v>
      </c>
      <c r="F23" s="1">
        <v>0</v>
      </c>
      <c r="G23" s="1">
        <v>-164730525</v>
      </c>
      <c r="H23" s="1">
        <v>36693721475</v>
      </c>
      <c r="I23" s="1">
        <v>2570900705</v>
      </c>
      <c r="J23" s="1">
        <v>14327469655</v>
      </c>
      <c r="K23" s="1">
        <v>39.049999999999997</v>
      </c>
      <c r="M23" s="1">
        <v>22366251820</v>
      </c>
      <c r="N23" s="1">
        <v>0</v>
      </c>
      <c r="O23" s="1">
        <v>14327469655</v>
      </c>
    </row>
    <row r="24" spans="1:15" x14ac:dyDescent="0.25">
      <c r="A24" t="s">
        <v>368</v>
      </c>
      <c r="B24" t="s">
        <v>27</v>
      </c>
      <c r="C24" s="2" t="s">
        <v>26</v>
      </c>
      <c r="D24" s="2" t="s">
        <v>25</v>
      </c>
      <c r="E24" s="1">
        <v>0</v>
      </c>
      <c r="F24" s="1">
        <v>0</v>
      </c>
      <c r="G24" s="1">
        <v>164730525</v>
      </c>
      <c r="H24" s="1">
        <v>164730525</v>
      </c>
      <c r="I24" s="1">
        <v>6201985</v>
      </c>
      <c r="J24" s="1">
        <v>164710191</v>
      </c>
      <c r="K24" s="1">
        <v>99.99</v>
      </c>
      <c r="M24" s="1">
        <v>20334</v>
      </c>
      <c r="N24" s="1">
        <v>0</v>
      </c>
      <c r="O24" s="1">
        <v>164710191</v>
      </c>
    </row>
    <row r="25" spans="1:15" x14ac:dyDescent="0.25">
      <c r="A25" t="s">
        <v>368</v>
      </c>
      <c r="B25" t="s">
        <v>24</v>
      </c>
      <c r="C25" s="2" t="s">
        <v>23</v>
      </c>
      <c r="D25" s="2" t="s">
        <v>22</v>
      </c>
      <c r="E25" s="1">
        <v>0</v>
      </c>
      <c r="F25" s="1">
        <v>0</v>
      </c>
      <c r="G25" s="1">
        <v>164730525</v>
      </c>
      <c r="H25" s="1">
        <v>164730525</v>
      </c>
      <c r="I25" s="1">
        <v>6201985</v>
      </c>
      <c r="J25" s="1">
        <v>164710191</v>
      </c>
      <c r="K25" s="1">
        <v>99.99</v>
      </c>
      <c r="M25" s="1">
        <v>20334</v>
      </c>
      <c r="N25" s="1">
        <v>0</v>
      </c>
      <c r="O25" s="1">
        <v>164710191</v>
      </c>
    </row>
    <row r="26" spans="1:15" x14ac:dyDescent="0.25">
      <c r="A26" t="s">
        <v>368</v>
      </c>
      <c r="B26" t="s">
        <v>21</v>
      </c>
      <c r="C26" s="2" t="s">
        <v>20</v>
      </c>
      <c r="D26" s="2" t="s">
        <v>19</v>
      </c>
      <c r="E26" s="1">
        <v>877714000</v>
      </c>
      <c r="F26" s="1">
        <v>0</v>
      </c>
      <c r="G26" s="1">
        <v>700000000</v>
      </c>
      <c r="H26" s="1">
        <v>1577714000</v>
      </c>
      <c r="I26" s="1">
        <v>0</v>
      </c>
      <c r="J26" s="1">
        <v>1577714000</v>
      </c>
      <c r="K26" s="1">
        <v>1000</v>
      </c>
      <c r="M26" s="1">
        <v>0</v>
      </c>
      <c r="N26" s="1">
        <v>0</v>
      </c>
      <c r="O26" s="1">
        <v>1577714000</v>
      </c>
    </row>
    <row r="27" spans="1:15" x14ac:dyDescent="0.25">
      <c r="A27" t="s">
        <v>368</v>
      </c>
      <c r="B27" t="s">
        <v>18</v>
      </c>
      <c r="C27" s="2" t="s">
        <v>17</v>
      </c>
      <c r="D27" s="2" t="s">
        <v>16</v>
      </c>
      <c r="E27" s="1">
        <v>877714000</v>
      </c>
      <c r="F27" s="1">
        <v>0</v>
      </c>
      <c r="G27" s="1">
        <v>700000000</v>
      </c>
      <c r="H27" s="1">
        <v>1577714000</v>
      </c>
      <c r="I27" s="1">
        <v>0</v>
      </c>
      <c r="J27" s="1">
        <v>1577714000</v>
      </c>
      <c r="K27" s="1">
        <v>1000</v>
      </c>
      <c r="M27" s="1">
        <v>0</v>
      </c>
      <c r="N27" s="1">
        <v>0</v>
      </c>
      <c r="O27" s="1">
        <v>1577714000</v>
      </c>
    </row>
    <row r="28" spans="1:15" x14ac:dyDescent="0.25">
      <c r="A28" t="s">
        <v>368</v>
      </c>
      <c r="B28" t="s">
        <v>93</v>
      </c>
      <c r="C28" s="2" t="s">
        <v>92</v>
      </c>
      <c r="D28" s="2" t="s">
        <v>91</v>
      </c>
      <c r="E28" s="1">
        <v>877714000</v>
      </c>
      <c r="F28" s="1">
        <v>0</v>
      </c>
      <c r="G28" s="1">
        <v>700000000</v>
      </c>
      <c r="H28" s="1">
        <v>1577714000</v>
      </c>
      <c r="I28" s="1">
        <v>0</v>
      </c>
      <c r="J28" s="1">
        <v>1577714000</v>
      </c>
      <c r="K28" s="1">
        <v>1000</v>
      </c>
      <c r="M28" s="1">
        <v>0</v>
      </c>
      <c r="N28" s="1">
        <v>0</v>
      </c>
      <c r="O28" s="1">
        <v>1577714000</v>
      </c>
    </row>
    <row r="29" spans="1:15" x14ac:dyDescent="0.25">
      <c r="A29" t="s">
        <v>368</v>
      </c>
      <c r="B29" t="s">
        <v>90</v>
      </c>
      <c r="C29" s="2" t="s">
        <v>89</v>
      </c>
      <c r="D29" s="2" t="s">
        <v>88</v>
      </c>
      <c r="E29" s="1">
        <v>877714000</v>
      </c>
      <c r="F29" s="1">
        <v>0</v>
      </c>
      <c r="G29" s="1">
        <v>700000000</v>
      </c>
      <c r="H29" s="1">
        <v>1577714000</v>
      </c>
      <c r="I29" s="1">
        <v>0</v>
      </c>
      <c r="J29" s="1">
        <v>1577714000</v>
      </c>
      <c r="K29" s="1">
        <v>1000</v>
      </c>
      <c r="M29" s="1">
        <v>0</v>
      </c>
      <c r="N29" s="1">
        <v>0</v>
      </c>
      <c r="O29" s="1">
        <v>1577714000</v>
      </c>
    </row>
  </sheetData>
  <hyperlinks>
    <hyperlink ref="C5" location="Indice!A1" display="Indice"/>
    <hyperlink ref="C4" location="PA_libro!A1" display="INDICE"/>
  </hyperlink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8"/>
  <sheetViews>
    <sheetView workbookViewId="0">
      <selection activeCell="N7" sqref="N7"/>
    </sheetView>
  </sheetViews>
  <sheetFormatPr baseColWidth="10" defaultRowHeight="15" x14ac:dyDescent="0.25"/>
  <cols>
    <col min="3" max="3" width="17" customWidth="1"/>
    <col min="4" max="4" width="40.28515625" customWidth="1"/>
    <col min="5" max="5" width="17.85546875" style="1" bestFit="1" customWidth="1"/>
    <col min="6" max="6" width="5" style="1" bestFit="1" customWidth="1"/>
    <col min="7" max="7" width="16.85546875" style="1" bestFit="1" customWidth="1"/>
    <col min="8" max="8" width="17.85546875" style="1" bestFit="1" customWidth="1"/>
    <col min="9" max="9" width="15.140625" style="1" bestFit="1" customWidth="1"/>
    <col min="10" max="10" width="16.85546875" style="1" bestFit="1" customWidth="1"/>
    <col min="11" max="11" width="8" style="1" bestFit="1" customWidth="1"/>
    <col min="12" max="12" width="11.42578125" style="1"/>
    <col min="13" max="13" width="16.85546875" style="1" bestFit="1" customWidth="1"/>
    <col min="14" max="14" width="5" style="1" bestFit="1" customWidth="1"/>
    <col min="15" max="15" width="16.85546875" style="1" bestFit="1" customWidth="1"/>
  </cols>
  <sheetData>
    <row r="1" spans="1:15" x14ac:dyDescent="0.25">
      <c r="A1" t="s">
        <v>375</v>
      </c>
      <c r="B1" s="8"/>
      <c r="C1" s="2" t="s">
        <v>377</v>
      </c>
    </row>
    <row r="2" spans="1:15" x14ac:dyDescent="0.25">
      <c r="A2" t="s">
        <v>376</v>
      </c>
      <c r="B2" s="8"/>
      <c r="C2" s="2" t="s">
        <v>375</v>
      </c>
    </row>
    <row r="3" spans="1:15" x14ac:dyDescent="0.25">
      <c r="A3">
        <v>28</v>
      </c>
      <c r="B3" s="8"/>
      <c r="C3" s="2" t="s">
        <v>374</v>
      </c>
    </row>
    <row r="4" spans="1:15" x14ac:dyDescent="0.25">
      <c r="B4" s="8"/>
      <c r="C4" s="12" t="s">
        <v>76</v>
      </c>
    </row>
    <row r="5" spans="1:15" x14ac:dyDescent="0.25">
      <c r="B5" s="8"/>
      <c r="C5" s="11">
        <v>28</v>
      </c>
      <c r="D5" s="10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pans="1:15" x14ac:dyDescent="0.25">
      <c r="B6" s="8"/>
      <c r="C6" t="str">
        <f>MID(17:17,1,1)</f>
        <v>2</v>
      </c>
    </row>
    <row r="7" spans="1:15" x14ac:dyDescent="0.25">
      <c r="B7" s="8"/>
      <c r="C7" s="2"/>
      <c r="D7" t="str">
        <f>MID(C1,FIND("Mes =",C1,1)+5,3)</f>
        <v xml:space="preserve"> 9 </v>
      </c>
      <c r="E7" s="1" t="str">
        <f>MID(C1,FIND("Entidad =",C1,1)+10,3)</f>
        <v>219</v>
      </c>
      <c r="F7" s="1" t="str">
        <f>MID(C1,FIND("Ejecutora =",C1,1)+12,2)</f>
        <v>01</v>
      </c>
      <c r="H7" s="1" t="str">
        <f>VLOOKUP(E7,[1]Hoja1!$B$6:$H$120,7,FALSE)</f>
        <v>EP</v>
      </c>
      <c r="I7" s="1" t="str">
        <f>VLOOKUP(E7,[1]Hoja1!$B$6:$R$120,17,FALSE)</f>
        <v>07.</v>
      </c>
    </row>
    <row r="8" spans="1:15" x14ac:dyDescent="0.25">
      <c r="B8" s="8"/>
      <c r="C8" s="2"/>
      <c r="D8" t="str">
        <f>VLOOKUP(E7,[1]Hoja1!$B$6:$H$120,3,FALSE)</f>
        <v>INSTITUTO PARA LA INVESTIGACION EDUCATIVA Y EL DESARROLLO PEDAGOGICO- IDEP..</v>
      </c>
    </row>
    <row r="9" spans="1:15" x14ac:dyDescent="0.25">
      <c r="B9" s="8"/>
      <c r="C9" s="2"/>
    </row>
    <row r="10" spans="1:15" x14ac:dyDescent="0.25">
      <c r="B10" s="8"/>
      <c r="C10" s="2"/>
    </row>
    <row r="11" spans="1:15" x14ac:dyDescent="0.25">
      <c r="B11" s="8"/>
      <c r="C11" s="2"/>
    </row>
    <row r="12" spans="1:15" ht="101.25" x14ac:dyDescent="0.25">
      <c r="A12" t="s">
        <v>75</v>
      </c>
      <c r="B12" s="7" t="s">
        <v>74</v>
      </c>
      <c r="C12" s="6" t="s">
        <v>73</v>
      </c>
      <c r="D12" s="5" t="s">
        <v>72</v>
      </c>
      <c r="E12" s="4" t="s">
        <v>71</v>
      </c>
      <c r="F12" s="3" t="s">
        <v>70</v>
      </c>
      <c r="G12" s="4" t="s">
        <v>69</v>
      </c>
      <c r="H12" s="3" t="s">
        <v>68</v>
      </c>
      <c r="I12" s="3" t="s">
        <v>67</v>
      </c>
      <c r="J12" s="3" t="s">
        <v>66</v>
      </c>
      <c r="K12" s="3" t="s">
        <v>65</v>
      </c>
      <c r="L12" s="4" t="s">
        <v>64</v>
      </c>
      <c r="M12" s="3" t="s">
        <v>63</v>
      </c>
      <c r="N12" s="4" t="s">
        <v>62</v>
      </c>
      <c r="O12" s="3" t="s">
        <v>61</v>
      </c>
    </row>
    <row r="13" spans="1:15" x14ac:dyDescent="0.25">
      <c r="C13" s="2"/>
    </row>
    <row r="14" spans="1:15" x14ac:dyDescent="0.25">
      <c r="A14" t="s">
        <v>373</v>
      </c>
      <c r="B14" t="s">
        <v>60</v>
      </c>
      <c r="C14" s="2" t="s">
        <v>59</v>
      </c>
      <c r="D14" s="2" t="s">
        <v>58</v>
      </c>
      <c r="E14" s="1">
        <v>10381770000</v>
      </c>
      <c r="F14" s="1">
        <v>0</v>
      </c>
      <c r="G14" s="1">
        <v>3260268826</v>
      </c>
      <c r="H14" s="1">
        <v>13642038826</v>
      </c>
      <c r="I14" s="1">
        <v>688894983</v>
      </c>
      <c r="J14" s="1">
        <v>9453245343</v>
      </c>
      <c r="K14" s="1">
        <v>69.290000000000006</v>
      </c>
      <c r="M14" s="1">
        <v>4188793483</v>
      </c>
      <c r="N14" s="1">
        <v>0</v>
      </c>
      <c r="O14" s="1">
        <v>9453245343</v>
      </c>
    </row>
    <row r="15" spans="1:15" x14ac:dyDescent="0.25">
      <c r="A15" t="s">
        <v>373</v>
      </c>
      <c r="B15" t="s">
        <v>57</v>
      </c>
      <c r="C15" s="2" t="s">
        <v>56</v>
      </c>
      <c r="D15" s="2" t="s">
        <v>55</v>
      </c>
      <c r="E15" s="1">
        <v>110000000</v>
      </c>
      <c r="F15" s="1">
        <v>0</v>
      </c>
      <c r="G15" s="1">
        <v>3260268826</v>
      </c>
      <c r="H15" s="1">
        <v>3370268826</v>
      </c>
      <c r="I15" s="1">
        <v>0</v>
      </c>
      <c r="J15" s="1">
        <v>3220178976</v>
      </c>
      <c r="K15" s="1">
        <v>95.55</v>
      </c>
      <c r="M15" s="1">
        <v>150089850</v>
      </c>
      <c r="N15" s="1">
        <v>0</v>
      </c>
      <c r="O15" s="1">
        <v>3220178976</v>
      </c>
    </row>
    <row r="16" spans="1:15" x14ac:dyDescent="0.25">
      <c r="A16" t="s">
        <v>373</v>
      </c>
      <c r="B16" t="s">
        <v>54</v>
      </c>
      <c r="C16" s="2" t="s">
        <v>53</v>
      </c>
      <c r="D16" s="2" t="s">
        <v>52</v>
      </c>
      <c r="E16" s="1">
        <v>110000000</v>
      </c>
      <c r="F16" s="1">
        <v>0</v>
      </c>
      <c r="G16" s="1">
        <v>3260268826</v>
      </c>
      <c r="H16" s="1">
        <v>3370268826</v>
      </c>
      <c r="I16" s="1">
        <v>0</v>
      </c>
      <c r="J16" s="1">
        <v>3220178976</v>
      </c>
      <c r="K16" s="1">
        <v>95.55</v>
      </c>
      <c r="M16" s="1">
        <v>150089850</v>
      </c>
      <c r="N16" s="1">
        <v>0</v>
      </c>
      <c r="O16" s="1">
        <v>3220178976</v>
      </c>
    </row>
    <row r="17" spans="1:15" x14ac:dyDescent="0.25">
      <c r="A17" t="s">
        <v>373</v>
      </c>
      <c r="B17" t="s">
        <v>51</v>
      </c>
      <c r="C17" s="2" t="s">
        <v>50</v>
      </c>
      <c r="D17" s="2" t="s">
        <v>49</v>
      </c>
      <c r="E17" s="1">
        <v>110000000</v>
      </c>
      <c r="F17" s="1">
        <v>0</v>
      </c>
      <c r="G17" s="1">
        <v>3260268826</v>
      </c>
      <c r="H17" s="1">
        <v>3370268826</v>
      </c>
      <c r="I17" s="1">
        <v>0</v>
      </c>
      <c r="J17" s="1">
        <v>3220178976</v>
      </c>
      <c r="K17" s="1">
        <v>95.55</v>
      </c>
      <c r="M17" s="1">
        <v>150089850</v>
      </c>
      <c r="N17" s="1">
        <v>0</v>
      </c>
      <c r="O17" s="1">
        <v>3220178976</v>
      </c>
    </row>
    <row r="18" spans="1:15" x14ac:dyDescent="0.25">
      <c r="A18" t="s">
        <v>373</v>
      </c>
      <c r="B18" t="s">
        <v>45</v>
      </c>
      <c r="C18" s="2" t="s">
        <v>44</v>
      </c>
      <c r="D18" s="2" t="s">
        <v>43</v>
      </c>
      <c r="E18" s="1">
        <v>110000000</v>
      </c>
      <c r="F18" s="1">
        <v>0</v>
      </c>
      <c r="G18" s="1">
        <v>3260268826</v>
      </c>
      <c r="H18" s="1">
        <v>3370268826</v>
      </c>
      <c r="I18" s="1">
        <v>0</v>
      </c>
      <c r="J18" s="1">
        <v>3220178976</v>
      </c>
      <c r="K18" s="1">
        <v>95.55</v>
      </c>
      <c r="M18" s="1">
        <v>150089850</v>
      </c>
      <c r="N18" s="1">
        <v>0</v>
      </c>
      <c r="O18" s="1">
        <v>3220178976</v>
      </c>
    </row>
    <row r="19" spans="1:15" x14ac:dyDescent="0.25">
      <c r="A19" t="s">
        <v>373</v>
      </c>
      <c r="B19" t="s">
        <v>39</v>
      </c>
      <c r="C19" s="2" t="s">
        <v>38</v>
      </c>
      <c r="D19" s="2" t="s">
        <v>37</v>
      </c>
      <c r="E19" s="1">
        <v>10165805000</v>
      </c>
      <c r="F19" s="1">
        <v>0</v>
      </c>
      <c r="G19" s="1">
        <v>0</v>
      </c>
      <c r="H19" s="1">
        <v>10165805000</v>
      </c>
      <c r="I19" s="1">
        <v>688370315</v>
      </c>
      <c r="J19" s="1">
        <v>6122571866</v>
      </c>
      <c r="K19" s="1">
        <v>60.23</v>
      </c>
      <c r="M19" s="1">
        <v>4043233134</v>
      </c>
      <c r="N19" s="1">
        <v>0</v>
      </c>
      <c r="O19" s="1">
        <v>6122571866</v>
      </c>
    </row>
    <row r="20" spans="1:15" x14ac:dyDescent="0.25">
      <c r="A20" t="s">
        <v>373</v>
      </c>
      <c r="B20" t="s">
        <v>36</v>
      </c>
      <c r="C20" s="2" t="s">
        <v>35</v>
      </c>
      <c r="D20" s="2" t="s">
        <v>34</v>
      </c>
      <c r="E20" s="1">
        <v>10165805000</v>
      </c>
      <c r="F20" s="1">
        <v>0</v>
      </c>
      <c r="G20" s="1">
        <v>0</v>
      </c>
      <c r="H20" s="1">
        <v>10165805000</v>
      </c>
      <c r="I20" s="1">
        <v>688370315</v>
      </c>
      <c r="J20" s="1">
        <v>6122571866</v>
      </c>
      <c r="K20" s="1">
        <v>60.23</v>
      </c>
      <c r="M20" s="1">
        <v>4043233134</v>
      </c>
      <c r="N20" s="1">
        <v>0</v>
      </c>
      <c r="O20" s="1">
        <v>6122571866</v>
      </c>
    </row>
    <row r="21" spans="1:15" x14ac:dyDescent="0.25">
      <c r="A21" t="s">
        <v>373</v>
      </c>
      <c r="B21" t="s">
        <v>33</v>
      </c>
      <c r="C21" s="2" t="s">
        <v>32</v>
      </c>
      <c r="D21" s="2" t="s">
        <v>31</v>
      </c>
      <c r="E21" s="1">
        <v>10165805000</v>
      </c>
      <c r="F21" s="1">
        <v>0</v>
      </c>
      <c r="G21" s="1">
        <v>0</v>
      </c>
      <c r="H21" s="1">
        <v>10165805000</v>
      </c>
      <c r="I21" s="1">
        <v>688370315</v>
      </c>
      <c r="J21" s="1">
        <v>6122571866</v>
      </c>
      <c r="K21" s="1">
        <v>60.23</v>
      </c>
      <c r="M21" s="1">
        <v>4043233134</v>
      </c>
      <c r="N21" s="1">
        <v>0</v>
      </c>
      <c r="O21" s="1">
        <v>6122571866</v>
      </c>
    </row>
    <row r="22" spans="1:15" x14ac:dyDescent="0.25">
      <c r="A22" t="s">
        <v>373</v>
      </c>
      <c r="B22" t="s">
        <v>30</v>
      </c>
      <c r="C22" s="2" t="s">
        <v>29</v>
      </c>
      <c r="D22" s="2" t="s">
        <v>28</v>
      </c>
      <c r="E22" s="1">
        <v>10165805000</v>
      </c>
      <c r="F22" s="1">
        <v>0</v>
      </c>
      <c r="G22" s="1">
        <v>0</v>
      </c>
      <c r="H22" s="1">
        <v>10165805000</v>
      </c>
      <c r="I22" s="1">
        <v>688370315</v>
      </c>
      <c r="J22" s="1">
        <v>6122571866</v>
      </c>
      <c r="K22" s="1">
        <v>60.23</v>
      </c>
      <c r="M22" s="1">
        <v>4043233134</v>
      </c>
      <c r="N22" s="1">
        <v>0</v>
      </c>
      <c r="O22" s="1">
        <v>6122571866</v>
      </c>
    </row>
    <row r="23" spans="1:15" x14ac:dyDescent="0.25">
      <c r="A23" t="s">
        <v>373</v>
      </c>
      <c r="B23" t="s">
        <v>21</v>
      </c>
      <c r="C23" s="2" t="s">
        <v>20</v>
      </c>
      <c r="D23" s="2" t="s">
        <v>19</v>
      </c>
      <c r="E23" s="1">
        <v>105965000</v>
      </c>
      <c r="F23" s="1">
        <v>0</v>
      </c>
      <c r="G23" s="1">
        <v>0</v>
      </c>
      <c r="H23" s="1">
        <v>105965000</v>
      </c>
      <c r="I23" s="1">
        <v>524668</v>
      </c>
      <c r="J23" s="1">
        <v>110494501</v>
      </c>
      <c r="K23" s="1">
        <v>104.27</v>
      </c>
      <c r="M23" s="1">
        <v>-4529501</v>
      </c>
      <c r="N23" s="1">
        <v>0</v>
      </c>
      <c r="O23" s="1">
        <v>110494501</v>
      </c>
    </row>
    <row r="24" spans="1:15" x14ac:dyDescent="0.25">
      <c r="A24" t="s">
        <v>373</v>
      </c>
      <c r="B24" t="s">
        <v>18</v>
      </c>
      <c r="C24" s="2" t="s">
        <v>17</v>
      </c>
      <c r="D24" s="2" t="s">
        <v>16</v>
      </c>
      <c r="E24" s="1">
        <v>105965000</v>
      </c>
      <c r="F24" s="1">
        <v>0</v>
      </c>
      <c r="G24" s="1">
        <v>0</v>
      </c>
      <c r="H24" s="1">
        <v>105965000</v>
      </c>
      <c r="I24" s="1">
        <v>0</v>
      </c>
      <c r="J24" s="1">
        <v>105965000</v>
      </c>
      <c r="K24" s="1">
        <v>1000</v>
      </c>
      <c r="M24" s="1">
        <v>0</v>
      </c>
      <c r="N24" s="1">
        <v>0</v>
      </c>
      <c r="O24" s="1">
        <v>105965000</v>
      </c>
    </row>
    <row r="25" spans="1:15" x14ac:dyDescent="0.25">
      <c r="A25" t="s">
        <v>373</v>
      </c>
      <c r="B25" t="s">
        <v>93</v>
      </c>
      <c r="C25" s="2" t="s">
        <v>92</v>
      </c>
      <c r="D25" s="2" t="s">
        <v>91</v>
      </c>
      <c r="E25" s="1">
        <v>105965000</v>
      </c>
      <c r="F25" s="1">
        <v>0</v>
      </c>
      <c r="G25" s="1">
        <v>0</v>
      </c>
      <c r="H25" s="1">
        <v>105965000</v>
      </c>
      <c r="I25" s="1">
        <v>0</v>
      </c>
      <c r="J25" s="1">
        <v>105965000</v>
      </c>
      <c r="K25" s="1">
        <v>1000</v>
      </c>
      <c r="M25" s="1">
        <v>0</v>
      </c>
      <c r="N25" s="1">
        <v>0</v>
      </c>
      <c r="O25" s="1">
        <v>105965000</v>
      </c>
    </row>
    <row r="26" spans="1:15" x14ac:dyDescent="0.25">
      <c r="A26" t="s">
        <v>373</v>
      </c>
      <c r="B26" t="s">
        <v>87</v>
      </c>
      <c r="C26" s="2" t="s">
        <v>86</v>
      </c>
      <c r="D26" s="2" t="s">
        <v>85</v>
      </c>
      <c r="E26" s="1">
        <v>105965000</v>
      </c>
      <c r="F26" s="1">
        <v>0</v>
      </c>
      <c r="G26" s="1">
        <v>0</v>
      </c>
      <c r="H26" s="1">
        <v>105965000</v>
      </c>
      <c r="I26" s="1">
        <v>0</v>
      </c>
      <c r="J26" s="1">
        <v>105965000</v>
      </c>
      <c r="K26" s="1">
        <v>1000</v>
      </c>
      <c r="M26" s="1">
        <v>0</v>
      </c>
      <c r="N26" s="1">
        <v>0</v>
      </c>
      <c r="O26" s="1">
        <v>105965000</v>
      </c>
    </row>
    <row r="27" spans="1:15" x14ac:dyDescent="0.25">
      <c r="A27" t="s">
        <v>373</v>
      </c>
      <c r="B27" t="s">
        <v>9</v>
      </c>
      <c r="C27" s="2" t="s">
        <v>8</v>
      </c>
      <c r="D27" s="2" t="s">
        <v>7</v>
      </c>
      <c r="E27" s="1">
        <v>0</v>
      </c>
      <c r="F27" s="1">
        <v>0</v>
      </c>
      <c r="G27" s="1">
        <v>0</v>
      </c>
      <c r="H27" s="1">
        <v>0</v>
      </c>
      <c r="I27" s="1">
        <v>524668</v>
      </c>
      <c r="J27" s="1">
        <v>4529501</v>
      </c>
      <c r="K27" s="1">
        <v>0</v>
      </c>
      <c r="M27" s="1">
        <v>-4529501</v>
      </c>
      <c r="N27" s="1">
        <v>0</v>
      </c>
      <c r="O27" s="1">
        <v>4529501</v>
      </c>
    </row>
    <row r="28" spans="1:15" x14ac:dyDescent="0.25">
      <c r="A28" t="s">
        <v>373</v>
      </c>
      <c r="B28" t="s">
        <v>2</v>
      </c>
      <c r="C28" s="2" t="s">
        <v>1</v>
      </c>
      <c r="D28" s="2" t="s">
        <v>0</v>
      </c>
      <c r="E28" s="1">
        <v>0</v>
      </c>
      <c r="F28" s="1">
        <v>0</v>
      </c>
      <c r="G28" s="1">
        <v>0</v>
      </c>
      <c r="H28" s="1">
        <v>0</v>
      </c>
      <c r="I28" s="1">
        <v>524668</v>
      </c>
      <c r="J28" s="1">
        <v>4529501</v>
      </c>
      <c r="K28" s="1">
        <v>0</v>
      </c>
      <c r="M28" s="1">
        <v>-4529501</v>
      </c>
      <c r="N28" s="1">
        <v>0</v>
      </c>
      <c r="O28" s="1">
        <v>4529501</v>
      </c>
    </row>
  </sheetData>
  <hyperlinks>
    <hyperlink ref="C5" location="Indice!A1" display="Indice"/>
    <hyperlink ref="C4" location="PA_libro!A1" display="INDICE"/>
  </hyperlink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8"/>
  <sheetViews>
    <sheetView workbookViewId="0">
      <selection activeCell="N7" sqref="N7"/>
    </sheetView>
  </sheetViews>
  <sheetFormatPr baseColWidth="10" defaultRowHeight="15" x14ac:dyDescent="0.25"/>
  <cols>
    <col min="3" max="3" width="17" customWidth="1"/>
    <col min="4" max="4" width="40.28515625" customWidth="1"/>
    <col min="5" max="5" width="17.85546875" style="1" bestFit="1" customWidth="1"/>
    <col min="6" max="7" width="5" style="1" bestFit="1" customWidth="1"/>
    <col min="8" max="8" width="17.85546875" style="1" bestFit="1" customWidth="1"/>
    <col min="9" max="9" width="16.85546875" style="1" bestFit="1" customWidth="1"/>
    <col min="10" max="10" width="17.85546875" style="1" bestFit="1" customWidth="1"/>
    <col min="11" max="11" width="7" style="1" bestFit="1" customWidth="1"/>
    <col min="12" max="12" width="11.42578125" style="1"/>
    <col min="13" max="13" width="16.85546875" style="1" bestFit="1" customWidth="1"/>
    <col min="14" max="14" width="5" style="1" bestFit="1" customWidth="1"/>
    <col min="15" max="15" width="17.85546875" style="1" bestFit="1" customWidth="1"/>
  </cols>
  <sheetData>
    <row r="1" spans="1:15" x14ac:dyDescent="0.25">
      <c r="A1" t="s">
        <v>380</v>
      </c>
      <c r="B1" s="8"/>
      <c r="C1" s="2" t="s">
        <v>382</v>
      </c>
    </row>
    <row r="2" spans="1:15" x14ac:dyDescent="0.25">
      <c r="A2" t="s">
        <v>381</v>
      </c>
      <c r="B2" s="8"/>
      <c r="C2" s="2" t="s">
        <v>380</v>
      </c>
    </row>
    <row r="3" spans="1:15" x14ac:dyDescent="0.25">
      <c r="A3">
        <v>18</v>
      </c>
      <c r="B3" s="8"/>
      <c r="C3" s="2" t="s">
        <v>379</v>
      </c>
    </row>
    <row r="4" spans="1:15" x14ac:dyDescent="0.25">
      <c r="B4" s="8"/>
      <c r="C4" s="12" t="s">
        <v>76</v>
      </c>
    </row>
    <row r="5" spans="1:15" x14ac:dyDescent="0.25">
      <c r="B5" s="8"/>
      <c r="C5" s="11">
        <v>18</v>
      </c>
      <c r="D5" s="10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pans="1:15" x14ac:dyDescent="0.25">
      <c r="B6" s="8"/>
      <c r="C6" t="str">
        <f>MID(17:17,1,1)</f>
        <v>2</v>
      </c>
    </row>
    <row r="7" spans="1:15" x14ac:dyDescent="0.25">
      <c r="B7" s="8"/>
      <c r="C7" s="2"/>
      <c r="D7" t="str">
        <f>MID(C1,FIND("Mes =",C1,1)+5,3)</f>
        <v xml:space="preserve"> 9 </v>
      </c>
      <c r="E7" s="1" t="str">
        <f>MID(C1,FIND("Entidad =",C1,1)+10,3)</f>
        <v>220</v>
      </c>
      <c r="F7" s="1" t="str">
        <f>MID(C1,FIND("Ejecutora =",C1,1)+12,2)</f>
        <v>01</v>
      </c>
      <c r="H7" s="1" t="str">
        <f>VLOOKUP(E7,[1]Hoja1!$B$6:$H$120,7,FALSE)</f>
        <v>EP</v>
      </c>
      <c r="I7" s="1" t="str">
        <f>VLOOKUP(E7,[1]Hoja1!$B$6:$R$120,17,FALSE)</f>
        <v>02.</v>
      </c>
    </row>
    <row r="8" spans="1:15" x14ac:dyDescent="0.25">
      <c r="B8" s="8"/>
      <c r="C8" s="2"/>
      <c r="D8" t="str">
        <f>VLOOKUP(E7,[1]Hoja1!$B$6:$H$120,3,FALSE)</f>
        <v>INSTITUTO DISTRITAL DE LA PARTICIPACION Y ACCION COMUNAL.</v>
      </c>
    </row>
    <row r="9" spans="1:15" x14ac:dyDescent="0.25">
      <c r="B9" s="8"/>
      <c r="C9" s="2"/>
    </row>
    <row r="10" spans="1:15" x14ac:dyDescent="0.25">
      <c r="B10" s="8"/>
      <c r="C10" s="2"/>
    </row>
    <row r="11" spans="1:15" x14ac:dyDescent="0.25">
      <c r="B11" s="8"/>
      <c r="C11" s="2"/>
    </row>
    <row r="12" spans="1:15" ht="101.25" x14ac:dyDescent="0.25">
      <c r="A12" t="s">
        <v>75</v>
      </c>
      <c r="B12" s="7" t="s">
        <v>74</v>
      </c>
      <c r="C12" s="6" t="s">
        <v>73</v>
      </c>
      <c r="D12" s="5" t="s">
        <v>72</v>
      </c>
      <c r="E12" s="4" t="s">
        <v>71</v>
      </c>
      <c r="F12" s="3" t="s">
        <v>70</v>
      </c>
      <c r="G12" s="4" t="s">
        <v>69</v>
      </c>
      <c r="H12" s="3" t="s">
        <v>68</v>
      </c>
      <c r="I12" s="3" t="s">
        <v>67</v>
      </c>
      <c r="J12" s="3" t="s">
        <v>66</v>
      </c>
      <c r="K12" s="3" t="s">
        <v>65</v>
      </c>
      <c r="L12" s="4" t="s">
        <v>64</v>
      </c>
      <c r="M12" s="3" t="s">
        <v>63</v>
      </c>
      <c r="N12" s="4" t="s">
        <v>62</v>
      </c>
      <c r="O12" s="3" t="s">
        <v>61</v>
      </c>
    </row>
    <row r="13" spans="1:15" x14ac:dyDescent="0.25">
      <c r="C13" s="2"/>
    </row>
    <row r="14" spans="1:15" x14ac:dyDescent="0.25">
      <c r="A14" t="s">
        <v>378</v>
      </c>
      <c r="B14" t="s">
        <v>60</v>
      </c>
      <c r="C14" s="2" t="s">
        <v>59</v>
      </c>
      <c r="D14" s="2" t="s">
        <v>58</v>
      </c>
      <c r="E14" s="1">
        <v>19761901000</v>
      </c>
      <c r="F14" s="1">
        <v>0</v>
      </c>
      <c r="G14" s="1">
        <v>0</v>
      </c>
      <c r="H14" s="1">
        <v>19761901000</v>
      </c>
      <c r="I14" s="1">
        <v>1883447473</v>
      </c>
      <c r="J14" s="1">
        <v>10806219658</v>
      </c>
      <c r="K14" s="1">
        <v>54.68</v>
      </c>
      <c r="M14" s="1">
        <v>8955681342</v>
      </c>
      <c r="N14" s="1">
        <v>0</v>
      </c>
      <c r="O14" s="1">
        <v>10806219658</v>
      </c>
    </row>
    <row r="15" spans="1:15" x14ac:dyDescent="0.25">
      <c r="A15" t="s">
        <v>378</v>
      </c>
      <c r="B15" t="s">
        <v>39</v>
      </c>
      <c r="C15" s="2" t="s">
        <v>38</v>
      </c>
      <c r="D15" s="2" t="s">
        <v>37</v>
      </c>
      <c r="E15" s="1">
        <v>19761901000</v>
      </c>
      <c r="F15" s="1">
        <v>0</v>
      </c>
      <c r="G15" s="1">
        <v>0</v>
      </c>
      <c r="H15" s="1">
        <v>19761901000</v>
      </c>
      <c r="I15" s="1">
        <v>1883447473</v>
      </c>
      <c r="J15" s="1">
        <v>10806219658</v>
      </c>
      <c r="K15" s="1">
        <v>54.68</v>
      </c>
      <c r="M15" s="1">
        <v>8955681342</v>
      </c>
      <c r="N15" s="1">
        <v>0</v>
      </c>
      <c r="O15" s="1">
        <v>10806219658</v>
      </c>
    </row>
    <row r="16" spans="1:15" x14ac:dyDescent="0.25">
      <c r="A16" t="s">
        <v>378</v>
      </c>
      <c r="B16" t="s">
        <v>36</v>
      </c>
      <c r="C16" s="2" t="s">
        <v>35</v>
      </c>
      <c r="D16" s="2" t="s">
        <v>34</v>
      </c>
      <c r="E16" s="1">
        <v>19761901000</v>
      </c>
      <c r="F16" s="1">
        <v>0</v>
      </c>
      <c r="G16" s="1">
        <v>0</v>
      </c>
      <c r="H16" s="1">
        <v>19761901000</v>
      </c>
      <c r="I16" s="1">
        <v>1883447473</v>
      </c>
      <c r="J16" s="1">
        <v>10806219658</v>
      </c>
      <c r="K16" s="1">
        <v>54.68</v>
      </c>
      <c r="M16" s="1">
        <v>8955681342</v>
      </c>
      <c r="N16" s="1">
        <v>0</v>
      </c>
      <c r="O16" s="1">
        <v>10806219658</v>
      </c>
    </row>
    <row r="17" spans="1:15" x14ac:dyDescent="0.25">
      <c r="A17" t="s">
        <v>378</v>
      </c>
      <c r="B17" t="s">
        <v>33</v>
      </c>
      <c r="C17" s="2" t="s">
        <v>32</v>
      </c>
      <c r="D17" s="2" t="s">
        <v>31</v>
      </c>
      <c r="E17" s="1">
        <v>19761901000</v>
      </c>
      <c r="F17" s="1">
        <v>0</v>
      </c>
      <c r="G17" s="1">
        <v>0</v>
      </c>
      <c r="H17" s="1">
        <v>19761901000</v>
      </c>
      <c r="I17" s="1">
        <v>1883447473</v>
      </c>
      <c r="J17" s="1">
        <v>10806219658</v>
      </c>
      <c r="K17" s="1">
        <v>54.68</v>
      </c>
      <c r="M17" s="1">
        <v>8955681342</v>
      </c>
      <c r="N17" s="1">
        <v>0</v>
      </c>
      <c r="O17" s="1">
        <v>10806219658</v>
      </c>
    </row>
    <row r="18" spans="1:15" x14ac:dyDescent="0.25">
      <c r="A18" t="s">
        <v>378</v>
      </c>
      <c r="B18" t="s">
        <v>30</v>
      </c>
      <c r="C18" s="2" t="s">
        <v>29</v>
      </c>
      <c r="D18" s="2" t="s">
        <v>28</v>
      </c>
      <c r="E18" s="1">
        <v>19761901000</v>
      </c>
      <c r="F18" s="1">
        <v>0</v>
      </c>
      <c r="G18" s="1">
        <v>0</v>
      </c>
      <c r="H18" s="1">
        <v>19761901000</v>
      </c>
      <c r="I18" s="1">
        <v>1883447473</v>
      </c>
      <c r="J18" s="1">
        <v>10806219658</v>
      </c>
      <c r="K18" s="1">
        <v>54.68</v>
      </c>
      <c r="M18" s="1">
        <v>8955681342</v>
      </c>
      <c r="N18" s="1">
        <v>0</v>
      </c>
      <c r="O18" s="1">
        <v>10806219658</v>
      </c>
    </row>
  </sheetData>
  <hyperlinks>
    <hyperlink ref="C5" location="Indice!A1" display="Indice"/>
    <hyperlink ref="C4" location="PA_libro!A1" display="INDICE"/>
  </hyperlink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8"/>
  <sheetViews>
    <sheetView workbookViewId="0">
      <selection activeCell="N7" sqref="N7"/>
    </sheetView>
  </sheetViews>
  <sheetFormatPr baseColWidth="10" defaultRowHeight="15" x14ac:dyDescent="0.25"/>
  <cols>
    <col min="3" max="3" width="17" customWidth="1"/>
    <col min="4" max="4" width="40.28515625" customWidth="1"/>
    <col min="5" max="5" width="17.85546875" style="1" bestFit="1" customWidth="1"/>
    <col min="6" max="7" width="5" style="1" bestFit="1" customWidth="1"/>
    <col min="8" max="8" width="17.85546875" style="1" bestFit="1" customWidth="1"/>
    <col min="9" max="9" width="15.140625" style="1" bestFit="1" customWidth="1"/>
    <col min="10" max="10" width="16.85546875" style="1" bestFit="1" customWidth="1"/>
    <col min="11" max="11" width="7" style="1" bestFit="1" customWidth="1"/>
    <col min="12" max="12" width="11.42578125" style="1"/>
    <col min="13" max="13" width="16.85546875" style="1" bestFit="1" customWidth="1"/>
    <col min="14" max="14" width="5" style="1" bestFit="1" customWidth="1"/>
    <col min="15" max="15" width="16.85546875" style="1" bestFit="1" customWidth="1"/>
  </cols>
  <sheetData>
    <row r="1" spans="1:15" x14ac:dyDescent="0.25">
      <c r="A1" t="s">
        <v>385</v>
      </c>
      <c r="B1" s="8"/>
      <c r="C1" s="2" t="s">
        <v>387</v>
      </c>
    </row>
    <row r="2" spans="1:15" x14ac:dyDescent="0.25">
      <c r="A2" t="s">
        <v>386</v>
      </c>
      <c r="B2" s="8"/>
      <c r="C2" s="2" t="s">
        <v>385</v>
      </c>
    </row>
    <row r="3" spans="1:15" x14ac:dyDescent="0.25">
      <c r="A3">
        <v>18</v>
      </c>
      <c r="B3" s="8"/>
      <c r="C3" s="2" t="s">
        <v>384</v>
      </c>
    </row>
    <row r="4" spans="1:15" x14ac:dyDescent="0.25">
      <c r="B4" s="8"/>
      <c r="C4" s="12" t="s">
        <v>76</v>
      </c>
    </row>
    <row r="5" spans="1:15" x14ac:dyDescent="0.25">
      <c r="B5" s="8"/>
      <c r="C5" s="11">
        <v>18</v>
      </c>
      <c r="D5" s="10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pans="1:15" x14ac:dyDescent="0.25">
      <c r="B6" s="8"/>
      <c r="C6" t="str">
        <f>MID(17:17,1,1)</f>
        <v>2</v>
      </c>
    </row>
    <row r="7" spans="1:15" x14ac:dyDescent="0.25">
      <c r="B7" s="8"/>
      <c r="C7" s="2"/>
      <c r="D7" t="str">
        <f>MID(C1,FIND("Mes =",C1,1)+5,3)</f>
        <v xml:space="preserve"> 9 </v>
      </c>
      <c r="E7" s="1" t="str">
        <f>MID(C1,FIND("Entidad =",C1,1)+10,3)</f>
        <v>221</v>
      </c>
      <c r="F7" s="1" t="str">
        <f>MID(C1,FIND("Ejecutora =",C1,1)+12,2)</f>
        <v>01</v>
      </c>
      <c r="H7" s="1" t="str">
        <f>VLOOKUP(E7,[1]Hoja1!$B$6:$H$120,7,FALSE)</f>
        <v>EP</v>
      </c>
      <c r="I7" s="1" t="str">
        <f>VLOOKUP(E7,[1]Hoja1!$B$6:$R$120,17,FALSE)</f>
        <v>05.</v>
      </c>
    </row>
    <row r="8" spans="1:15" x14ac:dyDescent="0.25">
      <c r="B8" s="8"/>
      <c r="C8" s="2"/>
      <c r="D8" t="str">
        <f>VLOOKUP(E7,[1]Hoja1!$B$6:$H$120,3,FALSE)</f>
        <v>INSTITUTO DISTRITAL DE TURISMO.</v>
      </c>
    </row>
    <row r="9" spans="1:15" x14ac:dyDescent="0.25">
      <c r="B9" s="8"/>
      <c r="C9" s="2"/>
    </row>
    <row r="10" spans="1:15" x14ac:dyDescent="0.25">
      <c r="B10" s="8"/>
      <c r="C10" s="2"/>
    </row>
    <row r="11" spans="1:15" x14ac:dyDescent="0.25">
      <c r="B11" s="8"/>
      <c r="C11" s="2"/>
    </row>
    <row r="12" spans="1:15" ht="101.25" x14ac:dyDescent="0.25">
      <c r="A12" t="s">
        <v>75</v>
      </c>
      <c r="B12" s="7" t="s">
        <v>74</v>
      </c>
      <c r="C12" s="6" t="s">
        <v>73</v>
      </c>
      <c r="D12" s="5" t="s">
        <v>72</v>
      </c>
      <c r="E12" s="4" t="s">
        <v>71</v>
      </c>
      <c r="F12" s="3" t="s">
        <v>70</v>
      </c>
      <c r="G12" s="4" t="s">
        <v>69</v>
      </c>
      <c r="H12" s="3" t="s">
        <v>68</v>
      </c>
      <c r="I12" s="3" t="s">
        <v>67</v>
      </c>
      <c r="J12" s="3" t="s">
        <v>66</v>
      </c>
      <c r="K12" s="3" t="s">
        <v>65</v>
      </c>
      <c r="L12" s="4" t="s">
        <v>64</v>
      </c>
      <c r="M12" s="3" t="s">
        <v>63</v>
      </c>
      <c r="N12" s="4" t="s">
        <v>62</v>
      </c>
      <c r="O12" s="3" t="s">
        <v>61</v>
      </c>
    </row>
    <row r="13" spans="1:15" x14ac:dyDescent="0.25">
      <c r="C13" s="2"/>
    </row>
    <row r="14" spans="1:15" x14ac:dyDescent="0.25">
      <c r="A14" t="s">
        <v>383</v>
      </c>
      <c r="B14" t="s">
        <v>60</v>
      </c>
      <c r="C14" s="2" t="s">
        <v>59</v>
      </c>
      <c r="D14" s="2" t="s">
        <v>58</v>
      </c>
      <c r="E14" s="1">
        <v>13603312000</v>
      </c>
      <c r="F14" s="1">
        <v>0</v>
      </c>
      <c r="G14" s="1">
        <v>0</v>
      </c>
      <c r="H14" s="1">
        <v>13603312000</v>
      </c>
      <c r="I14" s="1">
        <v>970412329</v>
      </c>
      <c r="J14" s="1">
        <v>6194375238</v>
      </c>
      <c r="K14" s="1">
        <v>45.54</v>
      </c>
      <c r="M14" s="1">
        <v>7408936762</v>
      </c>
      <c r="N14" s="1">
        <v>0</v>
      </c>
      <c r="O14" s="1">
        <v>6194375238</v>
      </c>
    </row>
    <row r="15" spans="1:15" x14ac:dyDescent="0.25">
      <c r="A15" t="s">
        <v>383</v>
      </c>
      <c r="B15" t="s">
        <v>39</v>
      </c>
      <c r="C15" s="2" t="s">
        <v>38</v>
      </c>
      <c r="D15" s="2" t="s">
        <v>37</v>
      </c>
      <c r="E15" s="1">
        <v>13603312000</v>
      </c>
      <c r="F15" s="1">
        <v>0</v>
      </c>
      <c r="G15" s="1">
        <v>0</v>
      </c>
      <c r="H15" s="1">
        <v>13603312000</v>
      </c>
      <c r="I15" s="1">
        <v>970412329</v>
      </c>
      <c r="J15" s="1">
        <v>6194375238</v>
      </c>
      <c r="K15" s="1">
        <v>45.54</v>
      </c>
      <c r="M15" s="1">
        <v>7408936762</v>
      </c>
      <c r="N15" s="1">
        <v>0</v>
      </c>
      <c r="O15" s="1">
        <v>6194375238</v>
      </c>
    </row>
    <row r="16" spans="1:15" x14ac:dyDescent="0.25">
      <c r="A16" t="s">
        <v>383</v>
      </c>
      <c r="B16" t="s">
        <v>36</v>
      </c>
      <c r="C16" s="2" t="s">
        <v>35</v>
      </c>
      <c r="D16" s="2" t="s">
        <v>34</v>
      </c>
      <c r="E16" s="1">
        <v>13603312000</v>
      </c>
      <c r="F16" s="1">
        <v>0</v>
      </c>
      <c r="G16" s="1">
        <v>0</v>
      </c>
      <c r="H16" s="1">
        <v>13603312000</v>
      </c>
      <c r="I16" s="1">
        <v>970412329</v>
      </c>
      <c r="J16" s="1">
        <v>6194375238</v>
      </c>
      <c r="K16" s="1">
        <v>45.54</v>
      </c>
      <c r="M16" s="1">
        <v>7408936762</v>
      </c>
      <c r="N16" s="1">
        <v>0</v>
      </c>
      <c r="O16" s="1">
        <v>6194375238</v>
      </c>
    </row>
    <row r="17" spans="1:15" x14ac:dyDescent="0.25">
      <c r="A17" t="s">
        <v>383</v>
      </c>
      <c r="B17" t="s">
        <v>33</v>
      </c>
      <c r="C17" s="2" t="s">
        <v>32</v>
      </c>
      <c r="D17" s="2" t="s">
        <v>31</v>
      </c>
      <c r="E17" s="1">
        <v>13603312000</v>
      </c>
      <c r="F17" s="1">
        <v>0</v>
      </c>
      <c r="G17" s="1">
        <v>0</v>
      </c>
      <c r="H17" s="1">
        <v>13603312000</v>
      </c>
      <c r="I17" s="1">
        <v>970412329</v>
      </c>
      <c r="J17" s="1">
        <v>6194375238</v>
      </c>
      <c r="K17" s="1">
        <v>45.54</v>
      </c>
      <c r="M17" s="1">
        <v>7408936762</v>
      </c>
      <c r="N17" s="1">
        <v>0</v>
      </c>
      <c r="O17" s="1">
        <v>6194375238</v>
      </c>
    </row>
    <row r="18" spans="1:15" x14ac:dyDescent="0.25">
      <c r="A18" t="s">
        <v>383</v>
      </c>
      <c r="B18" t="s">
        <v>30</v>
      </c>
      <c r="C18" s="2" t="s">
        <v>29</v>
      </c>
      <c r="D18" s="2" t="s">
        <v>28</v>
      </c>
      <c r="E18" s="1">
        <v>13603312000</v>
      </c>
      <c r="F18" s="1">
        <v>0</v>
      </c>
      <c r="G18" s="1">
        <v>0</v>
      </c>
      <c r="H18" s="1">
        <v>13603312000</v>
      </c>
      <c r="I18" s="1">
        <v>970412329</v>
      </c>
      <c r="J18" s="1">
        <v>6194375238</v>
      </c>
      <c r="K18" s="1">
        <v>45.54</v>
      </c>
      <c r="M18" s="1">
        <v>7408936762</v>
      </c>
      <c r="N18" s="1">
        <v>0</v>
      </c>
      <c r="O18" s="1">
        <v>6194375238</v>
      </c>
    </row>
  </sheetData>
  <hyperlinks>
    <hyperlink ref="C5" location="Indice!A1" display="Indice"/>
    <hyperlink ref="C4" location="PA_libro!A1" display="INDICE"/>
  </hyperlink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3"/>
  <sheetViews>
    <sheetView workbookViewId="0">
      <selection activeCell="N7" sqref="N7"/>
    </sheetView>
  </sheetViews>
  <sheetFormatPr baseColWidth="10" defaultRowHeight="15" x14ac:dyDescent="0.25"/>
  <cols>
    <col min="3" max="3" width="17" customWidth="1"/>
    <col min="4" max="4" width="40.28515625" customWidth="1"/>
    <col min="5" max="5" width="18.85546875" style="1" bestFit="1" customWidth="1"/>
    <col min="6" max="6" width="5" style="1" bestFit="1" customWidth="1"/>
    <col min="7" max="7" width="16.85546875" style="1" bestFit="1" customWidth="1"/>
    <col min="8" max="8" width="18.85546875" style="1" bestFit="1" customWidth="1"/>
    <col min="9" max="10" width="17.85546875" style="1" bestFit="1" customWidth="1"/>
    <col min="11" max="11" width="8" style="1" bestFit="1" customWidth="1"/>
    <col min="12" max="12" width="11.42578125" style="1"/>
    <col min="13" max="13" width="17.85546875" style="1" bestFit="1" customWidth="1"/>
    <col min="14" max="14" width="5" style="1" bestFit="1" customWidth="1"/>
    <col min="15" max="15" width="17.85546875" style="1" bestFit="1" customWidth="1"/>
  </cols>
  <sheetData>
    <row r="1" spans="1:15" x14ac:dyDescent="0.25">
      <c r="A1" t="s">
        <v>390</v>
      </c>
      <c r="B1" s="8"/>
      <c r="C1" s="2" t="s">
        <v>392</v>
      </c>
    </row>
    <row r="2" spans="1:15" x14ac:dyDescent="0.25">
      <c r="A2" t="s">
        <v>391</v>
      </c>
      <c r="B2" s="8"/>
      <c r="C2" s="2" t="s">
        <v>390</v>
      </c>
    </row>
    <row r="3" spans="1:15" x14ac:dyDescent="0.25">
      <c r="A3">
        <v>33</v>
      </c>
      <c r="B3" s="8"/>
      <c r="C3" s="2" t="s">
        <v>389</v>
      </c>
    </row>
    <row r="4" spans="1:15" x14ac:dyDescent="0.25">
      <c r="B4" s="8"/>
      <c r="C4" s="12" t="s">
        <v>76</v>
      </c>
    </row>
    <row r="5" spans="1:15" x14ac:dyDescent="0.25">
      <c r="B5" s="8"/>
      <c r="C5" s="11">
        <v>33</v>
      </c>
      <c r="D5" s="10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pans="1:15" x14ac:dyDescent="0.25">
      <c r="B6" s="8"/>
      <c r="C6" t="str">
        <f>MID(17:17,1,1)</f>
        <v>2</v>
      </c>
    </row>
    <row r="7" spans="1:15" x14ac:dyDescent="0.25">
      <c r="B7" s="8"/>
      <c r="C7" s="2"/>
      <c r="D7" t="str">
        <f>MID(C1,FIND("Mes =",C1,1)+5,3)</f>
        <v xml:space="preserve"> 9 </v>
      </c>
      <c r="E7" s="1" t="str">
        <f>MID(C1,FIND("Entidad =",C1,1)+10,3)</f>
        <v>222</v>
      </c>
      <c r="F7" s="1" t="str">
        <f>MID(C1,FIND("Ejecutora =",C1,1)+12,2)</f>
        <v>01</v>
      </c>
      <c r="H7" s="1" t="str">
        <f>VLOOKUP(E7,[1]Hoja1!$B$6:$H$120,7,FALSE)</f>
        <v>EP</v>
      </c>
      <c r="I7" s="1" t="str">
        <f>VLOOKUP(E7,[1]Hoja1!$B$6:$R$120,17,FALSE)</f>
        <v>10.</v>
      </c>
    </row>
    <row r="8" spans="1:15" x14ac:dyDescent="0.25">
      <c r="B8" s="8"/>
      <c r="C8" s="2"/>
      <c r="D8" t="str">
        <f>VLOOKUP(E7,[1]Hoja1!$B$6:$H$120,3,FALSE)</f>
        <v>INSTITUTO DISTRITAL DE LAS ARTES - IDARTES.</v>
      </c>
    </row>
    <row r="9" spans="1:15" x14ac:dyDescent="0.25">
      <c r="B9" s="8"/>
      <c r="C9" s="2"/>
    </row>
    <row r="10" spans="1:15" x14ac:dyDescent="0.25">
      <c r="B10" s="8"/>
      <c r="C10" s="2"/>
    </row>
    <row r="11" spans="1:15" x14ac:dyDescent="0.25">
      <c r="B11" s="8"/>
      <c r="C11" s="2"/>
    </row>
    <row r="12" spans="1:15" ht="101.25" x14ac:dyDescent="0.25">
      <c r="A12" t="s">
        <v>75</v>
      </c>
      <c r="B12" s="7" t="s">
        <v>74</v>
      </c>
      <c r="C12" s="6" t="s">
        <v>73</v>
      </c>
      <c r="D12" s="5" t="s">
        <v>72</v>
      </c>
      <c r="E12" s="4" t="s">
        <v>71</v>
      </c>
      <c r="F12" s="3" t="s">
        <v>70</v>
      </c>
      <c r="G12" s="4" t="s">
        <v>69</v>
      </c>
      <c r="H12" s="3" t="s">
        <v>68</v>
      </c>
      <c r="I12" s="3" t="s">
        <v>67</v>
      </c>
      <c r="J12" s="3" t="s">
        <v>66</v>
      </c>
      <c r="K12" s="3" t="s">
        <v>65</v>
      </c>
      <c r="L12" s="4" t="s">
        <v>64</v>
      </c>
      <c r="M12" s="3" t="s">
        <v>63</v>
      </c>
      <c r="N12" s="4" t="s">
        <v>62</v>
      </c>
      <c r="O12" s="3" t="s">
        <v>61</v>
      </c>
    </row>
    <row r="13" spans="1:15" x14ac:dyDescent="0.25">
      <c r="C13" s="2"/>
    </row>
    <row r="14" spans="1:15" x14ac:dyDescent="0.25">
      <c r="A14" t="s">
        <v>388</v>
      </c>
      <c r="B14" t="s">
        <v>60</v>
      </c>
      <c r="C14" s="2" t="s">
        <v>59</v>
      </c>
      <c r="D14" s="2" t="s">
        <v>58</v>
      </c>
      <c r="E14" s="1">
        <v>137662006000</v>
      </c>
      <c r="F14" s="1">
        <v>0</v>
      </c>
      <c r="G14" s="1">
        <v>8920522992</v>
      </c>
      <c r="H14" s="1">
        <v>146582528992</v>
      </c>
      <c r="I14" s="1">
        <v>39948447491</v>
      </c>
      <c r="J14" s="1">
        <v>95210834644</v>
      </c>
      <c r="K14" s="1">
        <v>64.95</v>
      </c>
      <c r="M14" s="1">
        <v>51371694348</v>
      </c>
      <c r="N14" s="1">
        <v>0</v>
      </c>
      <c r="O14" s="1">
        <v>95210834644</v>
      </c>
    </row>
    <row r="15" spans="1:15" x14ac:dyDescent="0.25">
      <c r="A15" t="s">
        <v>388</v>
      </c>
      <c r="B15" t="s">
        <v>57</v>
      </c>
      <c r="C15" s="2" t="s">
        <v>56</v>
      </c>
      <c r="D15" s="2" t="s">
        <v>55</v>
      </c>
      <c r="E15" s="1">
        <v>11316000000</v>
      </c>
      <c r="F15" s="1">
        <v>0</v>
      </c>
      <c r="G15" s="1">
        <v>7808832992</v>
      </c>
      <c r="H15" s="1">
        <v>19124832992</v>
      </c>
      <c r="I15" s="1">
        <v>6051214132</v>
      </c>
      <c r="J15" s="1">
        <v>15934678387</v>
      </c>
      <c r="K15" s="1">
        <v>83.32</v>
      </c>
      <c r="M15" s="1">
        <v>3190154605</v>
      </c>
      <c r="N15" s="1">
        <v>0</v>
      </c>
      <c r="O15" s="1">
        <v>15934678387</v>
      </c>
    </row>
    <row r="16" spans="1:15" x14ac:dyDescent="0.25">
      <c r="A16" t="s">
        <v>388</v>
      </c>
      <c r="B16" t="s">
        <v>54</v>
      </c>
      <c r="C16" s="2" t="s">
        <v>53</v>
      </c>
      <c r="D16" s="2" t="s">
        <v>52</v>
      </c>
      <c r="E16" s="1">
        <v>11316000000</v>
      </c>
      <c r="F16" s="1">
        <v>0</v>
      </c>
      <c r="G16" s="1">
        <v>7808832992</v>
      </c>
      <c r="H16" s="1">
        <v>19124832992</v>
      </c>
      <c r="I16" s="1">
        <v>6051214132</v>
      </c>
      <c r="J16" s="1">
        <v>15934678387</v>
      </c>
      <c r="K16" s="1">
        <v>83.32</v>
      </c>
      <c r="M16" s="1">
        <v>3190154605</v>
      </c>
      <c r="N16" s="1">
        <v>0</v>
      </c>
      <c r="O16" s="1">
        <v>15934678387</v>
      </c>
    </row>
    <row r="17" spans="1:15" x14ac:dyDescent="0.25">
      <c r="A17" t="s">
        <v>388</v>
      </c>
      <c r="B17" t="s">
        <v>51</v>
      </c>
      <c r="C17" s="2" t="s">
        <v>50</v>
      </c>
      <c r="D17" s="2" t="s">
        <v>49</v>
      </c>
      <c r="E17" s="1">
        <v>11316000000</v>
      </c>
      <c r="F17" s="1">
        <v>0</v>
      </c>
      <c r="G17" s="1">
        <v>7808832992</v>
      </c>
      <c r="H17" s="1">
        <v>19124832992</v>
      </c>
      <c r="I17" s="1">
        <v>6051214132</v>
      </c>
      <c r="J17" s="1">
        <v>15934678387</v>
      </c>
      <c r="K17" s="1">
        <v>83.32</v>
      </c>
      <c r="M17" s="1">
        <v>3190154605</v>
      </c>
      <c r="N17" s="1">
        <v>0</v>
      </c>
      <c r="O17" s="1">
        <v>15934678387</v>
      </c>
    </row>
    <row r="18" spans="1:15" x14ac:dyDescent="0.25">
      <c r="A18" t="s">
        <v>388</v>
      </c>
      <c r="B18" t="s">
        <v>344</v>
      </c>
      <c r="C18" s="2" t="s">
        <v>343</v>
      </c>
      <c r="D18" s="2" t="s">
        <v>342</v>
      </c>
      <c r="E18" s="1">
        <v>9916000000</v>
      </c>
      <c r="F18" s="1">
        <v>0</v>
      </c>
      <c r="G18" s="1">
        <v>0</v>
      </c>
      <c r="H18" s="1">
        <v>9916000000</v>
      </c>
      <c r="I18" s="1">
        <v>3453167324</v>
      </c>
      <c r="J18" s="1">
        <v>7585342941</v>
      </c>
      <c r="K18" s="1">
        <v>76.5</v>
      </c>
      <c r="M18" s="1">
        <v>2330657059</v>
      </c>
      <c r="N18" s="1">
        <v>0</v>
      </c>
      <c r="O18" s="1">
        <v>7585342941</v>
      </c>
    </row>
    <row r="19" spans="1:15" x14ac:dyDescent="0.25">
      <c r="A19" t="s">
        <v>388</v>
      </c>
      <c r="B19" t="s">
        <v>45</v>
      </c>
      <c r="C19" s="2" t="s">
        <v>44</v>
      </c>
      <c r="D19" s="2" t="s">
        <v>43</v>
      </c>
      <c r="E19" s="1">
        <v>1400000000</v>
      </c>
      <c r="F19" s="1">
        <v>0</v>
      </c>
      <c r="G19" s="1">
        <v>7808832992</v>
      </c>
      <c r="H19" s="1">
        <v>9208832992</v>
      </c>
      <c r="I19" s="1">
        <v>2598046808</v>
      </c>
      <c r="J19" s="1">
        <v>8349335446</v>
      </c>
      <c r="K19" s="1">
        <v>90.67</v>
      </c>
      <c r="M19" s="1">
        <v>859497546</v>
      </c>
      <c r="N19" s="1">
        <v>0</v>
      </c>
      <c r="O19" s="1">
        <v>8349335446</v>
      </c>
    </row>
    <row r="20" spans="1:15" x14ac:dyDescent="0.25">
      <c r="A20" t="s">
        <v>388</v>
      </c>
      <c r="B20" t="s">
        <v>39</v>
      </c>
      <c r="C20" s="2" t="s">
        <v>38</v>
      </c>
      <c r="D20" s="2" t="s">
        <v>37</v>
      </c>
      <c r="E20" s="1">
        <v>125146006000</v>
      </c>
      <c r="F20" s="1">
        <v>0</v>
      </c>
      <c r="G20" s="1">
        <v>0</v>
      </c>
      <c r="H20" s="1">
        <v>125146006000</v>
      </c>
      <c r="I20" s="1">
        <v>33896350983</v>
      </c>
      <c r="J20" s="1">
        <v>77031324272</v>
      </c>
      <c r="K20" s="1">
        <v>61.55</v>
      </c>
      <c r="M20" s="1">
        <v>48114681728</v>
      </c>
      <c r="N20" s="1">
        <v>0</v>
      </c>
      <c r="O20" s="1">
        <v>77031324272</v>
      </c>
    </row>
    <row r="21" spans="1:15" x14ac:dyDescent="0.25">
      <c r="A21" t="s">
        <v>388</v>
      </c>
      <c r="B21" t="s">
        <v>36</v>
      </c>
      <c r="C21" s="2" t="s">
        <v>35</v>
      </c>
      <c r="D21" s="2" t="s">
        <v>34</v>
      </c>
      <c r="E21" s="1">
        <v>125146006000</v>
      </c>
      <c r="F21" s="1">
        <v>0</v>
      </c>
      <c r="G21" s="1">
        <v>0</v>
      </c>
      <c r="H21" s="1">
        <v>125146006000</v>
      </c>
      <c r="I21" s="1">
        <v>33896350983</v>
      </c>
      <c r="J21" s="1">
        <v>77031324272</v>
      </c>
      <c r="K21" s="1">
        <v>61.55</v>
      </c>
      <c r="M21" s="1">
        <v>48114681728</v>
      </c>
      <c r="N21" s="1">
        <v>0</v>
      </c>
      <c r="O21" s="1">
        <v>77031324272</v>
      </c>
    </row>
    <row r="22" spans="1:15" x14ac:dyDescent="0.25">
      <c r="A22" t="s">
        <v>388</v>
      </c>
      <c r="B22" t="s">
        <v>33</v>
      </c>
      <c r="C22" s="2" t="s">
        <v>32</v>
      </c>
      <c r="D22" s="2" t="s">
        <v>31</v>
      </c>
      <c r="E22" s="1">
        <v>120296482000</v>
      </c>
      <c r="F22" s="1">
        <v>0</v>
      </c>
      <c r="G22" s="1">
        <v>0</v>
      </c>
      <c r="H22" s="1">
        <v>120296482000</v>
      </c>
      <c r="I22" s="1">
        <v>33523968211</v>
      </c>
      <c r="J22" s="1">
        <v>74686931480</v>
      </c>
      <c r="K22" s="1">
        <v>62.09</v>
      </c>
      <c r="M22" s="1">
        <v>45609550520</v>
      </c>
      <c r="N22" s="1">
        <v>0</v>
      </c>
      <c r="O22" s="1">
        <v>74686931480</v>
      </c>
    </row>
    <row r="23" spans="1:15" x14ac:dyDescent="0.25">
      <c r="A23" t="s">
        <v>388</v>
      </c>
      <c r="B23" t="s">
        <v>30</v>
      </c>
      <c r="C23" s="2" t="s">
        <v>29</v>
      </c>
      <c r="D23" s="2" t="s">
        <v>28</v>
      </c>
      <c r="E23" s="1">
        <v>120296482000</v>
      </c>
      <c r="F23" s="1">
        <v>0</v>
      </c>
      <c r="G23" s="1">
        <v>0</v>
      </c>
      <c r="H23" s="1">
        <v>120296482000</v>
      </c>
      <c r="I23" s="1">
        <v>33523968211</v>
      </c>
      <c r="J23" s="1">
        <v>74686931480</v>
      </c>
      <c r="K23" s="1">
        <v>62.09</v>
      </c>
      <c r="M23" s="1">
        <v>45609550520</v>
      </c>
      <c r="N23" s="1">
        <v>0</v>
      </c>
      <c r="O23" s="1">
        <v>74686931480</v>
      </c>
    </row>
    <row r="24" spans="1:15" x14ac:dyDescent="0.25">
      <c r="A24" t="s">
        <v>388</v>
      </c>
      <c r="B24" t="s">
        <v>114</v>
      </c>
      <c r="C24" s="2" t="s">
        <v>113</v>
      </c>
      <c r="D24" s="2" t="s">
        <v>112</v>
      </c>
      <c r="E24" s="1">
        <v>4849524000</v>
      </c>
      <c r="F24" s="1">
        <v>0</v>
      </c>
      <c r="G24" s="1">
        <v>0</v>
      </c>
      <c r="H24" s="1">
        <v>4849524000</v>
      </c>
      <c r="I24" s="1">
        <v>372382772</v>
      </c>
      <c r="J24" s="1">
        <v>2344392792</v>
      </c>
      <c r="K24" s="1">
        <v>48.34</v>
      </c>
      <c r="M24" s="1">
        <v>2505131208</v>
      </c>
      <c r="N24" s="1">
        <v>0</v>
      </c>
      <c r="O24" s="1">
        <v>2344392792</v>
      </c>
    </row>
    <row r="25" spans="1:15" x14ac:dyDescent="0.25">
      <c r="A25" t="s">
        <v>388</v>
      </c>
      <c r="B25" t="s">
        <v>314</v>
      </c>
      <c r="C25" s="2" t="s">
        <v>313</v>
      </c>
      <c r="D25" s="2" t="s">
        <v>312</v>
      </c>
      <c r="E25" s="1">
        <v>4849524000</v>
      </c>
      <c r="F25" s="1">
        <v>0</v>
      </c>
      <c r="G25" s="1">
        <v>0</v>
      </c>
      <c r="H25" s="1">
        <v>4849524000</v>
      </c>
      <c r="I25" s="1">
        <v>372382772</v>
      </c>
      <c r="J25" s="1">
        <v>2344392792</v>
      </c>
      <c r="K25" s="1">
        <v>48.34</v>
      </c>
      <c r="M25" s="1">
        <v>2505131208</v>
      </c>
      <c r="N25" s="1">
        <v>0</v>
      </c>
      <c r="O25" s="1">
        <v>2344392792</v>
      </c>
    </row>
    <row r="26" spans="1:15" x14ac:dyDescent="0.25">
      <c r="A26" t="s">
        <v>388</v>
      </c>
      <c r="B26" t="s">
        <v>21</v>
      </c>
      <c r="C26" s="2" t="s">
        <v>20</v>
      </c>
      <c r="D26" s="2" t="s">
        <v>19</v>
      </c>
      <c r="E26" s="1">
        <v>1200000000</v>
      </c>
      <c r="F26" s="1">
        <v>0</v>
      </c>
      <c r="G26" s="1">
        <v>1111690000</v>
      </c>
      <c r="H26" s="1">
        <v>2311690000</v>
      </c>
      <c r="I26" s="1">
        <v>882376</v>
      </c>
      <c r="J26" s="1">
        <v>2244831985</v>
      </c>
      <c r="K26" s="1">
        <v>97.11</v>
      </c>
      <c r="M26" s="1">
        <v>66858015</v>
      </c>
      <c r="N26" s="1">
        <v>0</v>
      </c>
      <c r="O26" s="1">
        <v>2244831985</v>
      </c>
    </row>
    <row r="27" spans="1:15" x14ac:dyDescent="0.25">
      <c r="A27" t="s">
        <v>388</v>
      </c>
      <c r="B27" t="s">
        <v>18</v>
      </c>
      <c r="C27" s="2" t="s">
        <v>17</v>
      </c>
      <c r="D27" s="2" t="s">
        <v>16</v>
      </c>
      <c r="E27" s="1">
        <v>1150000000</v>
      </c>
      <c r="F27" s="1">
        <v>0</v>
      </c>
      <c r="G27" s="1">
        <v>799999335</v>
      </c>
      <c r="H27" s="1">
        <v>1949999335</v>
      </c>
      <c r="I27" s="1">
        <v>0</v>
      </c>
      <c r="J27" s="1">
        <v>1928424165</v>
      </c>
      <c r="K27" s="1">
        <v>98.89</v>
      </c>
      <c r="M27" s="1">
        <v>21575170</v>
      </c>
      <c r="N27" s="1">
        <v>0</v>
      </c>
      <c r="O27" s="1">
        <v>1928424165</v>
      </c>
    </row>
    <row r="28" spans="1:15" x14ac:dyDescent="0.25">
      <c r="A28" t="s">
        <v>388</v>
      </c>
      <c r="B28" t="s">
        <v>93</v>
      </c>
      <c r="C28" s="2" t="s">
        <v>92</v>
      </c>
      <c r="D28" s="2" t="s">
        <v>91</v>
      </c>
      <c r="E28" s="1">
        <v>1150000000</v>
      </c>
      <c r="F28" s="1">
        <v>0</v>
      </c>
      <c r="G28" s="1">
        <v>799999335</v>
      </c>
      <c r="H28" s="1">
        <v>1949999335</v>
      </c>
      <c r="I28" s="1">
        <v>0</v>
      </c>
      <c r="J28" s="1">
        <v>1928424165</v>
      </c>
      <c r="K28" s="1">
        <v>98.89</v>
      </c>
      <c r="M28" s="1">
        <v>21575170</v>
      </c>
      <c r="N28" s="1">
        <v>0</v>
      </c>
      <c r="O28" s="1">
        <v>1928424165</v>
      </c>
    </row>
    <row r="29" spans="1:15" x14ac:dyDescent="0.25">
      <c r="A29" t="s">
        <v>388</v>
      </c>
      <c r="B29" t="s">
        <v>90</v>
      </c>
      <c r="C29" s="2" t="s">
        <v>89</v>
      </c>
      <c r="D29" s="2" t="s">
        <v>88</v>
      </c>
      <c r="E29" s="1">
        <v>1100000000</v>
      </c>
      <c r="F29" s="1">
        <v>0</v>
      </c>
      <c r="G29" s="1">
        <v>799999335</v>
      </c>
      <c r="H29" s="1">
        <v>1899999335</v>
      </c>
      <c r="I29" s="1">
        <v>0</v>
      </c>
      <c r="J29" s="1">
        <v>1891323616</v>
      </c>
      <c r="K29" s="1">
        <v>99.54</v>
      </c>
      <c r="M29" s="1">
        <v>8675719</v>
      </c>
      <c r="N29" s="1">
        <v>0</v>
      </c>
      <c r="O29" s="1">
        <v>1891323616</v>
      </c>
    </row>
    <row r="30" spans="1:15" x14ac:dyDescent="0.25">
      <c r="A30" t="s">
        <v>388</v>
      </c>
      <c r="B30" t="s">
        <v>87</v>
      </c>
      <c r="C30" s="2" t="s">
        <v>86</v>
      </c>
      <c r="D30" s="2" t="s">
        <v>85</v>
      </c>
      <c r="E30" s="1">
        <v>50000000</v>
      </c>
      <c r="F30" s="1">
        <v>0</v>
      </c>
      <c r="G30" s="1">
        <v>0</v>
      </c>
      <c r="H30" s="1">
        <v>50000000</v>
      </c>
      <c r="I30" s="1">
        <v>0</v>
      </c>
      <c r="J30" s="1">
        <v>37100549</v>
      </c>
      <c r="K30" s="1">
        <v>74.2</v>
      </c>
      <c r="M30" s="1">
        <v>12899451</v>
      </c>
      <c r="N30" s="1">
        <v>0</v>
      </c>
      <c r="O30" s="1">
        <v>37100549</v>
      </c>
    </row>
    <row r="31" spans="1:15" x14ac:dyDescent="0.25">
      <c r="A31" t="s">
        <v>388</v>
      </c>
      <c r="B31" t="s">
        <v>9</v>
      </c>
      <c r="C31" s="2" t="s">
        <v>8</v>
      </c>
      <c r="D31" s="2" t="s">
        <v>7</v>
      </c>
      <c r="E31" s="1">
        <v>50000000</v>
      </c>
      <c r="F31" s="1">
        <v>0</v>
      </c>
      <c r="G31" s="1">
        <v>0</v>
      </c>
      <c r="H31" s="1">
        <v>50000000</v>
      </c>
      <c r="I31" s="1">
        <v>0</v>
      </c>
      <c r="J31" s="1">
        <v>3834779</v>
      </c>
      <c r="K31" s="1">
        <v>7.67</v>
      </c>
      <c r="M31" s="1">
        <v>46165221</v>
      </c>
      <c r="N31" s="1">
        <v>0</v>
      </c>
      <c r="O31" s="1">
        <v>3834779</v>
      </c>
    </row>
    <row r="32" spans="1:15" x14ac:dyDescent="0.25">
      <c r="A32" t="s">
        <v>388</v>
      </c>
      <c r="B32" t="s">
        <v>2</v>
      </c>
      <c r="C32" s="2" t="s">
        <v>1</v>
      </c>
      <c r="D32" s="2" t="s">
        <v>0</v>
      </c>
      <c r="E32" s="1">
        <v>50000000</v>
      </c>
      <c r="F32" s="1">
        <v>0</v>
      </c>
      <c r="G32" s="1">
        <v>0</v>
      </c>
      <c r="H32" s="1">
        <v>50000000</v>
      </c>
      <c r="I32" s="1">
        <v>0</v>
      </c>
      <c r="J32" s="1">
        <v>3834779</v>
      </c>
      <c r="K32" s="1">
        <v>7.67</v>
      </c>
      <c r="M32" s="1">
        <v>46165221</v>
      </c>
      <c r="N32" s="1">
        <v>0</v>
      </c>
      <c r="O32" s="1">
        <v>3834779</v>
      </c>
    </row>
    <row r="33" spans="1:15" x14ac:dyDescent="0.25">
      <c r="A33" t="s">
        <v>388</v>
      </c>
      <c r="B33" t="s">
        <v>298</v>
      </c>
      <c r="C33" s="2" t="s">
        <v>297</v>
      </c>
      <c r="D33" s="2" t="s">
        <v>296</v>
      </c>
      <c r="E33" s="1">
        <v>0</v>
      </c>
      <c r="F33" s="1">
        <v>0</v>
      </c>
      <c r="G33" s="1">
        <v>311690665</v>
      </c>
      <c r="H33" s="1">
        <v>311690665</v>
      </c>
      <c r="I33" s="1">
        <v>882376</v>
      </c>
      <c r="J33" s="1">
        <v>312573041</v>
      </c>
      <c r="K33" s="1">
        <v>100.28</v>
      </c>
      <c r="M33" s="1">
        <v>-882376</v>
      </c>
      <c r="N33" s="1">
        <v>0</v>
      </c>
      <c r="O33" s="1">
        <v>312573041</v>
      </c>
    </row>
  </sheetData>
  <hyperlinks>
    <hyperlink ref="C5" location="Indice!A1" display="Indice"/>
    <hyperlink ref="C4" location="PA_libro!A1" display="INDICE"/>
  </hyperlink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8"/>
  <sheetViews>
    <sheetView workbookViewId="0">
      <selection activeCell="N7" sqref="N7"/>
    </sheetView>
  </sheetViews>
  <sheetFormatPr baseColWidth="10" defaultRowHeight="15" x14ac:dyDescent="0.25"/>
  <cols>
    <col min="3" max="3" width="17" customWidth="1"/>
    <col min="4" max="4" width="40.28515625" customWidth="1"/>
    <col min="5" max="5" width="17.85546875" style="1" bestFit="1" customWidth="1"/>
    <col min="6" max="6" width="5" style="1" bestFit="1" customWidth="1"/>
    <col min="7" max="7" width="15.140625" style="1" bestFit="1" customWidth="1"/>
    <col min="8" max="8" width="17.85546875" style="1" bestFit="1" customWidth="1"/>
    <col min="9" max="9" width="16.85546875" style="1" bestFit="1" customWidth="1"/>
    <col min="10" max="10" width="17.85546875" style="1" bestFit="1" customWidth="1"/>
    <col min="11" max="11" width="9" style="1" bestFit="1" customWidth="1"/>
    <col min="12" max="12" width="11.42578125" style="1"/>
    <col min="13" max="13" width="17.85546875" style="1" bestFit="1" customWidth="1"/>
    <col min="14" max="14" width="5" style="1" bestFit="1" customWidth="1"/>
    <col min="15" max="15" width="17.85546875" style="1" bestFit="1" customWidth="1"/>
  </cols>
  <sheetData>
    <row r="1" spans="1:15" x14ac:dyDescent="0.25">
      <c r="A1" t="s">
        <v>395</v>
      </c>
      <c r="B1" s="8"/>
      <c r="C1" s="2" t="s">
        <v>397</v>
      </c>
    </row>
    <row r="2" spans="1:15" x14ac:dyDescent="0.25">
      <c r="A2" t="s">
        <v>396</v>
      </c>
      <c r="B2" s="8"/>
      <c r="C2" s="2" t="s">
        <v>395</v>
      </c>
    </row>
    <row r="3" spans="1:15" x14ac:dyDescent="0.25">
      <c r="A3">
        <v>28</v>
      </c>
      <c r="B3" s="8"/>
      <c r="C3" s="2" t="s">
        <v>394</v>
      </c>
    </row>
    <row r="4" spans="1:15" x14ac:dyDescent="0.25">
      <c r="B4" s="8"/>
      <c r="C4" s="12" t="s">
        <v>76</v>
      </c>
    </row>
    <row r="5" spans="1:15" x14ac:dyDescent="0.25">
      <c r="B5" s="8"/>
      <c r="C5" s="11">
        <v>28</v>
      </c>
      <c r="D5" s="10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pans="1:15" x14ac:dyDescent="0.25">
      <c r="B6" s="8"/>
      <c r="C6" t="str">
        <f>MID(17:17,1,1)</f>
        <v>2</v>
      </c>
    </row>
    <row r="7" spans="1:15" x14ac:dyDescent="0.25">
      <c r="B7" s="8"/>
      <c r="C7" s="2"/>
      <c r="D7" t="str">
        <f>MID(C1,FIND("Mes =",C1,1)+5,3)</f>
        <v xml:space="preserve"> 9 </v>
      </c>
      <c r="E7" s="1" t="str">
        <f>MID(C1,FIND("Entidad =",C1,1)+10,3)</f>
        <v>226</v>
      </c>
      <c r="F7" s="1" t="str">
        <f>MID(C1,FIND("Ejecutora =",C1,1)+12,2)</f>
        <v>01</v>
      </c>
      <c r="H7" s="1" t="str">
        <f>VLOOKUP(E7,[1]Hoja1!$B$6:$H$120,7,FALSE)</f>
        <v>EP</v>
      </c>
      <c r="I7" s="1" t="str">
        <f>VLOOKUP(E7,[1]Hoja1!$B$6:$R$120,17,FALSE)</f>
        <v>03.</v>
      </c>
    </row>
    <row r="8" spans="1:15" x14ac:dyDescent="0.25">
      <c r="B8" s="8"/>
      <c r="C8" s="2"/>
      <c r="D8" t="str">
        <f>VLOOKUP(E7,[1]Hoja1!$B$6:$H$120,3,FALSE)</f>
        <v>UNIDAD ADMINISTRATIVA ESPECIAL DE CATASTRO DISTRITAL.</v>
      </c>
    </row>
    <row r="9" spans="1:15" x14ac:dyDescent="0.25">
      <c r="B9" s="8"/>
      <c r="C9" s="2"/>
    </row>
    <row r="10" spans="1:15" x14ac:dyDescent="0.25">
      <c r="B10" s="8"/>
      <c r="C10" s="2"/>
    </row>
    <row r="11" spans="1:15" x14ac:dyDescent="0.25">
      <c r="B11" s="8"/>
      <c r="C11" s="2"/>
    </row>
    <row r="12" spans="1:15" ht="101.25" x14ac:dyDescent="0.25">
      <c r="A12" t="s">
        <v>75</v>
      </c>
      <c r="B12" s="7" t="s">
        <v>74</v>
      </c>
      <c r="C12" s="6" t="s">
        <v>73</v>
      </c>
      <c r="D12" s="5" t="s">
        <v>72</v>
      </c>
      <c r="E12" s="4" t="s">
        <v>71</v>
      </c>
      <c r="F12" s="3" t="s">
        <v>70</v>
      </c>
      <c r="G12" s="4" t="s">
        <v>69</v>
      </c>
      <c r="H12" s="3" t="s">
        <v>68</v>
      </c>
      <c r="I12" s="3" t="s">
        <v>67</v>
      </c>
      <c r="J12" s="3" t="s">
        <v>66</v>
      </c>
      <c r="K12" s="3" t="s">
        <v>65</v>
      </c>
      <c r="L12" s="4" t="s">
        <v>64</v>
      </c>
      <c r="M12" s="3" t="s">
        <v>63</v>
      </c>
      <c r="N12" s="4" t="s">
        <v>62</v>
      </c>
      <c r="O12" s="3" t="s">
        <v>61</v>
      </c>
    </row>
    <row r="13" spans="1:15" x14ac:dyDescent="0.25">
      <c r="C13" s="2"/>
    </row>
    <row r="14" spans="1:15" x14ac:dyDescent="0.25">
      <c r="A14" t="s">
        <v>393</v>
      </c>
      <c r="B14" t="s">
        <v>60</v>
      </c>
      <c r="C14" s="2" t="s">
        <v>59</v>
      </c>
      <c r="D14" s="2" t="s">
        <v>58</v>
      </c>
      <c r="E14" s="1">
        <v>53534907000</v>
      </c>
      <c r="F14" s="1">
        <v>0</v>
      </c>
      <c r="G14" s="1">
        <v>566103460</v>
      </c>
      <c r="H14" s="1">
        <v>54101010460</v>
      </c>
      <c r="I14" s="1">
        <v>4144356037</v>
      </c>
      <c r="J14" s="1">
        <v>28577359264.18</v>
      </c>
      <c r="K14" s="1">
        <v>52.82</v>
      </c>
      <c r="M14" s="1">
        <v>25523651195.82</v>
      </c>
      <c r="N14" s="1">
        <v>0</v>
      </c>
      <c r="O14" s="1">
        <v>28577359264.18</v>
      </c>
    </row>
    <row r="15" spans="1:15" x14ac:dyDescent="0.25">
      <c r="A15" t="s">
        <v>393</v>
      </c>
      <c r="B15" t="s">
        <v>57</v>
      </c>
      <c r="C15" s="2" t="s">
        <v>56</v>
      </c>
      <c r="D15" s="2" t="s">
        <v>55</v>
      </c>
      <c r="E15" s="1">
        <v>1600000000</v>
      </c>
      <c r="F15" s="1">
        <v>0</v>
      </c>
      <c r="G15" s="1">
        <v>566103460</v>
      </c>
      <c r="H15" s="1">
        <v>2166103460</v>
      </c>
      <c r="I15" s="1">
        <v>270590826</v>
      </c>
      <c r="J15" s="1">
        <v>1515157099.1800001</v>
      </c>
      <c r="K15" s="1">
        <v>69.95</v>
      </c>
      <c r="M15" s="1">
        <v>650946360.82000005</v>
      </c>
      <c r="N15" s="1">
        <v>0</v>
      </c>
      <c r="O15" s="1">
        <v>1515157099.1800001</v>
      </c>
    </row>
    <row r="16" spans="1:15" x14ac:dyDescent="0.25">
      <c r="A16" t="s">
        <v>393</v>
      </c>
      <c r="B16" t="s">
        <v>54</v>
      </c>
      <c r="C16" s="2" t="s">
        <v>53</v>
      </c>
      <c r="D16" s="2" t="s">
        <v>52</v>
      </c>
      <c r="E16" s="1">
        <v>1600000000</v>
      </c>
      <c r="F16" s="1">
        <v>0</v>
      </c>
      <c r="G16" s="1">
        <v>566103460</v>
      </c>
      <c r="H16" s="1">
        <v>2166103460</v>
      </c>
      <c r="I16" s="1">
        <v>270590826</v>
      </c>
      <c r="J16" s="1">
        <v>1515157099.1800001</v>
      </c>
      <c r="K16" s="1">
        <v>69.95</v>
      </c>
      <c r="M16" s="1">
        <v>650946360.82000005</v>
      </c>
      <c r="N16" s="1">
        <v>0</v>
      </c>
      <c r="O16" s="1">
        <v>1515157099.1800001</v>
      </c>
    </row>
    <row r="17" spans="1:15" x14ac:dyDescent="0.25">
      <c r="A17" t="s">
        <v>393</v>
      </c>
      <c r="B17" t="s">
        <v>51</v>
      </c>
      <c r="C17" s="2" t="s">
        <v>50</v>
      </c>
      <c r="D17" s="2" t="s">
        <v>49</v>
      </c>
      <c r="E17" s="1">
        <v>1593000000</v>
      </c>
      <c r="F17" s="1">
        <v>0</v>
      </c>
      <c r="G17" s="1">
        <v>566103460</v>
      </c>
      <c r="H17" s="1">
        <v>2159103460</v>
      </c>
      <c r="I17" s="1">
        <v>262214769</v>
      </c>
      <c r="J17" s="1">
        <v>1419916256</v>
      </c>
      <c r="K17" s="1">
        <v>65.760000000000005</v>
      </c>
      <c r="M17" s="1">
        <v>739187204</v>
      </c>
      <c r="N17" s="1">
        <v>0</v>
      </c>
      <c r="O17" s="1">
        <v>1419916256</v>
      </c>
    </row>
    <row r="18" spans="1:15" x14ac:dyDescent="0.25">
      <c r="A18" t="s">
        <v>393</v>
      </c>
      <c r="B18" t="s">
        <v>344</v>
      </c>
      <c r="C18" s="2" t="s">
        <v>343</v>
      </c>
      <c r="D18" s="2" t="s">
        <v>342</v>
      </c>
      <c r="E18" s="1">
        <v>1593000000</v>
      </c>
      <c r="F18" s="1">
        <v>0</v>
      </c>
      <c r="G18" s="1">
        <v>0</v>
      </c>
      <c r="H18" s="1">
        <v>1593000000</v>
      </c>
      <c r="I18" s="1">
        <v>66377309</v>
      </c>
      <c r="J18" s="1">
        <v>904883968</v>
      </c>
      <c r="K18" s="1">
        <v>56.8</v>
      </c>
      <c r="M18" s="1">
        <v>688116032</v>
      </c>
      <c r="N18" s="1">
        <v>0</v>
      </c>
      <c r="O18" s="1">
        <v>904883968</v>
      </c>
    </row>
    <row r="19" spans="1:15" x14ac:dyDescent="0.25">
      <c r="A19" t="s">
        <v>393</v>
      </c>
      <c r="B19" t="s">
        <v>45</v>
      </c>
      <c r="C19" s="2" t="s">
        <v>44</v>
      </c>
      <c r="D19" s="2" t="s">
        <v>43</v>
      </c>
      <c r="E19" s="1">
        <v>0</v>
      </c>
      <c r="F19" s="1">
        <v>0</v>
      </c>
      <c r="G19" s="1">
        <v>566103460</v>
      </c>
      <c r="H19" s="1">
        <v>566103460</v>
      </c>
      <c r="I19" s="1">
        <v>195837460</v>
      </c>
      <c r="J19" s="1">
        <v>515032288</v>
      </c>
      <c r="K19" s="1">
        <v>90.98</v>
      </c>
      <c r="M19" s="1">
        <v>51071172</v>
      </c>
      <c r="N19" s="1">
        <v>0</v>
      </c>
      <c r="O19" s="1">
        <v>515032288</v>
      </c>
    </row>
    <row r="20" spans="1:15" x14ac:dyDescent="0.25">
      <c r="A20" t="s">
        <v>393</v>
      </c>
      <c r="B20" t="s">
        <v>42</v>
      </c>
      <c r="C20" s="2" t="s">
        <v>41</v>
      </c>
      <c r="D20" s="2" t="s">
        <v>40</v>
      </c>
      <c r="E20" s="1">
        <v>7000000</v>
      </c>
      <c r="F20" s="1">
        <v>0</v>
      </c>
      <c r="G20" s="1">
        <v>0</v>
      </c>
      <c r="H20" s="1">
        <v>7000000</v>
      </c>
      <c r="I20" s="1">
        <v>8376057</v>
      </c>
      <c r="J20" s="1">
        <v>95240843.180000007</v>
      </c>
      <c r="K20" s="1">
        <v>1360.58</v>
      </c>
      <c r="M20" s="1">
        <v>-88240843.180000007</v>
      </c>
      <c r="N20" s="1">
        <v>0</v>
      </c>
      <c r="O20" s="1">
        <v>95240843.180000007</v>
      </c>
    </row>
    <row r="21" spans="1:15" x14ac:dyDescent="0.25">
      <c r="A21" t="s">
        <v>393</v>
      </c>
      <c r="B21" t="s">
        <v>39</v>
      </c>
      <c r="C21" s="2" t="s">
        <v>38</v>
      </c>
      <c r="D21" s="2" t="s">
        <v>37</v>
      </c>
      <c r="E21" s="1">
        <v>51149975000</v>
      </c>
      <c r="F21" s="1">
        <v>0</v>
      </c>
      <c r="G21" s="1">
        <v>0</v>
      </c>
      <c r="H21" s="1">
        <v>51149975000</v>
      </c>
      <c r="I21" s="1">
        <v>3873765211</v>
      </c>
      <c r="J21" s="1">
        <v>26277270165</v>
      </c>
      <c r="K21" s="1">
        <v>51.37</v>
      </c>
      <c r="M21" s="1">
        <v>24872704835</v>
      </c>
      <c r="N21" s="1">
        <v>0</v>
      </c>
      <c r="O21" s="1">
        <v>26277270165</v>
      </c>
    </row>
    <row r="22" spans="1:15" x14ac:dyDescent="0.25">
      <c r="A22" t="s">
        <v>393</v>
      </c>
      <c r="B22" t="s">
        <v>36</v>
      </c>
      <c r="C22" s="2" t="s">
        <v>35</v>
      </c>
      <c r="D22" s="2" t="s">
        <v>34</v>
      </c>
      <c r="E22" s="1">
        <v>51149975000</v>
      </c>
      <c r="F22" s="1">
        <v>0</v>
      </c>
      <c r="G22" s="1">
        <v>0</v>
      </c>
      <c r="H22" s="1">
        <v>51149975000</v>
      </c>
      <c r="I22" s="1">
        <v>3873765211</v>
      </c>
      <c r="J22" s="1">
        <v>26277270165</v>
      </c>
      <c r="K22" s="1">
        <v>51.37</v>
      </c>
      <c r="M22" s="1">
        <v>24872704835</v>
      </c>
      <c r="N22" s="1">
        <v>0</v>
      </c>
      <c r="O22" s="1">
        <v>26277270165</v>
      </c>
    </row>
    <row r="23" spans="1:15" x14ac:dyDescent="0.25">
      <c r="A23" t="s">
        <v>393</v>
      </c>
      <c r="B23" t="s">
        <v>33</v>
      </c>
      <c r="C23" s="2" t="s">
        <v>32</v>
      </c>
      <c r="D23" s="2" t="s">
        <v>31</v>
      </c>
      <c r="E23" s="1">
        <v>51149975000</v>
      </c>
      <c r="F23" s="1">
        <v>0</v>
      </c>
      <c r="G23" s="1">
        <v>0</v>
      </c>
      <c r="H23" s="1">
        <v>51149975000</v>
      </c>
      <c r="I23" s="1">
        <v>3873765211</v>
      </c>
      <c r="J23" s="1">
        <v>26277270165</v>
      </c>
      <c r="K23" s="1">
        <v>51.37</v>
      </c>
      <c r="M23" s="1">
        <v>24872704835</v>
      </c>
      <c r="N23" s="1">
        <v>0</v>
      </c>
      <c r="O23" s="1">
        <v>26277270165</v>
      </c>
    </row>
    <row r="24" spans="1:15" x14ac:dyDescent="0.25">
      <c r="A24" t="s">
        <v>393</v>
      </c>
      <c r="B24" t="s">
        <v>30</v>
      </c>
      <c r="C24" s="2" t="s">
        <v>29</v>
      </c>
      <c r="D24" s="2" t="s">
        <v>28</v>
      </c>
      <c r="E24" s="1">
        <v>51149975000</v>
      </c>
      <c r="F24" s="1">
        <v>0</v>
      </c>
      <c r="G24" s="1">
        <v>0</v>
      </c>
      <c r="H24" s="1">
        <v>51149975000</v>
      </c>
      <c r="I24" s="1">
        <v>3873765211</v>
      </c>
      <c r="J24" s="1">
        <v>26277270165</v>
      </c>
      <c r="K24" s="1">
        <v>51.37</v>
      </c>
      <c r="M24" s="1">
        <v>24872704835</v>
      </c>
      <c r="N24" s="1">
        <v>0</v>
      </c>
      <c r="O24" s="1">
        <v>26277270165</v>
      </c>
    </row>
    <row r="25" spans="1:15" x14ac:dyDescent="0.25">
      <c r="A25" t="s">
        <v>393</v>
      </c>
      <c r="B25" t="s">
        <v>21</v>
      </c>
      <c r="C25" s="2" t="s">
        <v>20</v>
      </c>
      <c r="D25" s="2" t="s">
        <v>19</v>
      </c>
      <c r="E25" s="1">
        <v>784932000</v>
      </c>
      <c r="F25" s="1">
        <v>0</v>
      </c>
      <c r="G25" s="1">
        <v>0</v>
      </c>
      <c r="H25" s="1">
        <v>784932000</v>
      </c>
      <c r="I25" s="1">
        <v>0</v>
      </c>
      <c r="J25" s="1">
        <v>784932000</v>
      </c>
      <c r="K25" s="1">
        <v>1000</v>
      </c>
      <c r="M25" s="1">
        <v>0</v>
      </c>
      <c r="N25" s="1">
        <v>0</v>
      </c>
      <c r="O25" s="1">
        <v>784932000</v>
      </c>
    </row>
    <row r="26" spans="1:15" x14ac:dyDescent="0.25">
      <c r="A26" t="s">
        <v>393</v>
      </c>
      <c r="B26" t="s">
        <v>18</v>
      </c>
      <c r="C26" s="2" t="s">
        <v>17</v>
      </c>
      <c r="D26" s="2" t="s">
        <v>16</v>
      </c>
      <c r="E26" s="1">
        <v>784932000</v>
      </c>
      <c r="F26" s="1">
        <v>0</v>
      </c>
      <c r="G26" s="1">
        <v>0</v>
      </c>
      <c r="H26" s="1">
        <v>784932000</v>
      </c>
      <c r="I26" s="1">
        <v>0</v>
      </c>
      <c r="J26" s="1">
        <v>784932000</v>
      </c>
      <c r="K26" s="1">
        <v>1000</v>
      </c>
      <c r="M26" s="1">
        <v>0</v>
      </c>
      <c r="N26" s="1">
        <v>0</v>
      </c>
      <c r="O26" s="1">
        <v>784932000</v>
      </c>
    </row>
    <row r="27" spans="1:15" x14ac:dyDescent="0.25">
      <c r="A27" t="s">
        <v>393</v>
      </c>
      <c r="B27" t="s">
        <v>93</v>
      </c>
      <c r="C27" s="2" t="s">
        <v>92</v>
      </c>
      <c r="D27" s="2" t="s">
        <v>91</v>
      </c>
      <c r="E27" s="1">
        <v>784932000</v>
      </c>
      <c r="F27" s="1">
        <v>0</v>
      </c>
      <c r="G27" s="1">
        <v>0</v>
      </c>
      <c r="H27" s="1">
        <v>784932000</v>
      </c>
      <c r="I27" s="1">
        <v>0</v>
      </c>
      <c r="J27" s="1">
        <v>784932000</v>
      </c>
      <c r="K27" s="1">
        <v>1000</v>
      </c>
      <c r="M27" s="1">
        <v>0</v>
      </c>
      <c r="N27" s="1">
        <v>0</v>
      </c>
      <c r="O27" s="1">
        <v>784932000</v>
      </c>
    </row>
    <row r="28" spans="1:15" x14ac:dyDescent="0.25">
      <c r="A28" t="s">
        <v>393</v>
      </c>
      <c r="B28" t="s">
        <v>87</v>
      </c>
      <c r="C28" s="2" t="s">
        <v>86</v>
      </c>
      <c r="D28" s="2" t="s">
        <v>85</v>
      </c>
      <c r="E28" s="1">
        <v>784932000</v>
      </c>
      <c r="F28" s="1">
        <v>0</v>
      </c>
      <c r="G28" s="1">
        <v>0</v>
      </c>
      <c r="H28" s="1">
        <v>784932000</v>
      </c>
      <c r="I28" s="1">
        <v>0</v>
      </c>
      <c r="J28" s="1">
        <v>784932000</v>
      </c>
      <c r="K28" s="1">
        <v>1000</v>
      </c>
      <c r="M28" s="1">
        <v>0</v>
      </c>
      <c r="N28" s="1">
        <v>0</v>
      </c>
      <c r="O28" s="1">
        <v>784932000</v>
      </c>
    </row>
  </sheetData>
  <hyperlinks>
    <hyperlink ref="C5" location="Indice!A1" display="Indice"/>
    <hyperlink ref="C4" location="PA_libro!A1" display="INDICE"/>
  </hyperlink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1"/>
  <sheetViews>
    <sheetView tabSelected="1" workbookViewId="0">
      <selection activeCell="J14" sqref="J14"/>
    </sheetView>
  </sheetViews>
  <sheetFormatPr baseColWidth="10" defaultRowHeight="15" x14ac:dyDescent="0.25"/>
  <cols>
    <col min="3" max="3" width="17" customWidth="1"/>
    <col min="4" max="4" width="40.28515625" customWidth="1"/>
    <col min="5" max="5" width="18.85546875" style="1" bestFit="1" customWidth="1"/>
    <col min="6" max="6" width="5" style="1" bestFit="1" customWidth="1"/>
    <col min="7" max="7" width="16.85546875" style="1" bestFit="1" customWidth="1"/>
    <col min="8" max="8" width="18.85546875" style="1" bestFit="1" customWidth="1"/>
    <col min="9" max="9" width="16.85546875" style="1" bestFit="1" customWidth="1"/>
    <col min="10" max="10" width="18.85546875" style="1" bestFit="1" customWidth="1"/>
    <col min="11" max="11" width="8" style="1" bestFit="1" customWidth="1"/>
    <col min="12" max="12" width="11.42578125" style="1"/>
    <col min="13" max="13" width="17.85546875" style="1" bestFit="1" customWidth="1"/>
    <col min="14" max="14" width="5" style="1" bestFit="1" customWidth="1"/>
    <col min="15" max="15" width="18.85546875" style="1" bestFit="1" customWidth="1"/>
  </cols>
  <sheetData>
    <row r="1" spans="1:15" x14ac:dyDescent="0.25">
      <c r="A1" t="s">
        <v>400</v>
      </c>
      <c r="B1" s="8"/>
      <c r="C1" s="2" t="s">
        <v>402</v>
      </c>
    </row>
    <row r="2" spans="1:15" x14ac:dyDescent="0.25">
      <c r="A2" t="s">
        <v>401</v>
      </c>
      <c r="B2" s="8"/>
      <c r="C2" s="2" t="s">
        <v>400</v>
      </c>
    </row>
    <row r="3" spans="1:15" x14ac:dyDescent="0.25">
      <c r="A3">
        <v>31</v>
      </c>
      <c r="B3" s="8"/>
      <c r="C3" s="2" t="s">
        <v>399</v>
      </c>
    </row>
    <row r="4" spans="1:15" x14ac:dyDescent="0.25">
      <c r="B4" s="8"/>
      <c r="C4" s="12" t="s">
        <v>76</v>
      </c>
    </row>
    <row r="5" spans="1:15" x14ac:dyDescent="0.25">
      <c r="B5" s="8"/>
      <c r="C5" s="11">
        <v>31</v>
      </c>
      <c r="D5" s="10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pans="1:15" x14ac:dyDescent="0.25">
      <c r="B6" s="8"/>
      <c r="C6" t="str">
        <f>MID(17:17,1,1)</f>
        <v>2</v>
      </c>
    </row>
    <row r="7" spans="1:15" x14ac:dyDescent="0.25">
      <c r="B7" s="8"/>
      <c r="C7" s="2"/>
      <c r="D7" t="str">
        <f>MID(C1,FIND("Mes =",C1,1)+5,3)</f>
        <v xml:space="preserve"> 9 </v>
      </c>
      <c r="E7" s="1" t="str">
        <f>MID(C1,FIND("Entidad =",C1,1)+10,3)</f>
        <v>227</v>
      </c>
      <c r="F7" s="1" t="str">
        <f>MID(C1,FIND("Ejecutora =",C1,1)+12,2)</f>
        <v>01</v>
      </c>
      <c r="H7" s="1" t="str">
        <f>VLOOKUP(E7,[1]Hoja1!$B$6:$H$120,7,FALSE)</f>
        <v>EP</v>
      </c>
      <c r="I7" s="1" t="str">
        <f>VLOOKUP(E7,[1]Hoja1!$B$6:$R$120,17,FALSE)</f>
        <v>06.</v>
      </c>
    </row>
    <row r="8" spans="1:15" x14ac:dyDescent="0.25">
      <c r="B8" s="8"/>
      <c r="C8" s="2"/>
      <c r="D8" t="str">
        <f>VLOOKUP(E7,[1]Hoja1!$B$6:$H$120,3,FALSE)</f>
        <v>UNIDAD ADMINISTRATIVA ESPECIAL DE REHABILITACION Y MANTENIMIENTO VIAL.</v>
      </c>
    </row>
    <row r="9" spans="1:15" x14ac:dyDescent="0.25">
      <c r="B9" s="8"/>
      <c r="C9" s="2"/>
    </row>
    <row r="10" spans="1:15" x14ac:dyDescent="0.25">
      <c r="B10" s="8"/>
      <c r="C10" s="2"/>
    </row>
    <row r="11" spans="1:15" x14ac:dyDescent="0.25">
      <c r="B11" s="8"/>
      <c r="C11" s="2"/>
    </row>
    <row r="12" spans="1:15" ht="101.25" x14ac:dyDescent="0.25">
      <c r="A12" t="s">
        <v>75</v>
      </c>
      <c r="B12" s="7" t="s">
        <v>74</v>
      </c>
      <c r="C12" s="6" t="s">
        <v>73</v>
      </c>
      <c r="D12" s="5" t="s">
        <v>72</v>
      </c>
      <c r="E12" s="4" t="s">
        <v>71</v>
      </c>
      <c r="F12" s="3" t="s">
        <v>70</v>
      </c>
      <c r="G12" s="4" t="s">
        <v>69</v>
      </c>
      <c r="H12" s="3" t="s">
        <v>68</v>
      </c>
      <c r="I12" s="3" t="s">
        <v>67</v>
      </c>
      <c r="J12" s="3" t="s">
        <v>66</v>
      </c>
      <c r="K12" s="3" t="s">
        <v>65</v>
      </c>
      <c r="L12" s="4" t="s">
        <v>64</v>
      </c>
      <c r="M12" s="3" t="s">
        <v>63</v>
      </c>
      <c r="N12" s="4" t="s">
        <v>62</v>
      </c>
      <c r="O12" s="3" t="s">
        <v>61</v>
      </c>
    </row>
    <row r="13" spans="1:15" x14ac:dyDescent="0.25">
      <c r="C13" s="2"/>
    </row>
    <row r="14" spans="1:15" x14ac:dyDescent="0.25">
      <c r="A14" t="s">
        <v>398</v>
      </c>
      <c r="B14" t="s">
        <v>60</v>
      </c>
      <c r="C14" s="2" t="s">
        <v>59</v>
      </c>
      <c r="D14" s="2" t="s">
        <v>58</v>
      </c>
      <c r="E14" s="1">
        <v>224118011000</v>
      </c>
      <c r="F14" s="1">
        <v>0</v>
      </c>
      <c r="G14" s="1">
        <v>0</v>
      </c>
      <c r="H14" s="1">
        <v>224118011000</v>
      </c>
      <c r="I14" s="1">
        <v>7879822911</v>
      </c>
      <c r="J14" s="1">
        <v>141058712498</v>
      </c>
      <c r="K14" s="1">
        <v>62.94</v>
      </c>
      <c r="M14" s="1">
        <v>83059298502</v>
      </c>
      <c r="N14" s="1">
        <v>0</v>
      </c>
      <c r="O14" s="1">
        <v>141058712498</v>
      </c>
    </row>
    <row r="15" spans="1:15" x14ac:dyDescent="0.25">
      <c r="A15" t="s">
        <v>398</v>
      </c>
      <c r="B15" t="s">
        <v>57</v>
      </c>
      <c r="C15" s="2" t="s">
        <v>56</v>
      </c>
      <c r="D15" s="2" t="s">
        <v>55</v>
      </c>
      <c r="E15" s="1">
        <v>15000000000</v>
      </c>
      <c r="F15" s="1">
        <v>0</v>
      </c>
      <c r="G15" s="1">
        <v>0</v>
      </c>
      <c r="H15" s="1">
        <v>15000000000</v>
      </c>
      <c r="I15" s="1">
        <v>9240817541</v>
      </c>
      <c r="J15" s="1">
        <v>10055748555</v>
      </c>
      <c r="K15" s="1">
        <v>67.040000000000006</v>
      </c>
      <c r="M15" s="1">
        <v>4944251445</v>
      </c>
      <c r="N15" s="1">
        <v>0</v>
      </c>
      <c r="O15" s="1">
        <v>10055748555</v>
      </c>
    </row>
    <row r="16" spans="1:15" x14ac:dyDescent="0.25">
      <c r="A16" t="s">
        <v>398</v>
      </c>
      <c r="B16" t="s">
        <v>54</v>
      </c>
      <c r="C16" s="2" t="s">
        <v>53</v>
      </c>
      <c r="D16" s="2" t="s">
        <v>52</v>
      </c>
      <c r="E16" s="1">
        <v>15000000000</v>
      </c>
      <c r="F16" s="1">
        <v>0</v>
      </c>
      <c r="G16" s="1">
        <v>0</v>
      </c>
      <c r="H16" s="1">
        <v>15000000000</v>
      </c>
      <c r="I16" s="1">
        <v>9240817541</v>
      </c>
      <c r="J16" s="1">
        <v>10055748555</v>
      </c>
      <c r="K16" s="1">
        <v>67.040000000000006</v>
      </c>
      <c r="M16" s="1">
        <v>4944251445</v>
      </c>
      <c r="N16" s="1">
        <v>0</v>
      </c>
      <c r="O16" s="1">
        <v>10055748555</v>
      </c>
    </row>
    <row r="17" spans="1:15" x14ac:dyDescent="0.25">
      <c r="A17" t="s">
        <v>398</v>
      </c>
      <c r="B17" t="s">
        <v>51</v>
      </c>
      <c r="C17" s="2" t="s">
        <v>50</v>
      </c>
      <c r="D17" s="2" t="s">
        <v>49</v>
      </c>
      <c r="E17" s="1">
        <v>15000000000</v>
      </c>
      <c r="F17" s="1">
        <v>0</v>
      </c>
      <c r="G17" s="1">
        <v>0</v>
      </c>
      <c r="H17" s="1">
        <v>15000000000</v>
      </c>
      <c r="I17" s="1">
        <v>9240817541</v>
      </c>
      <c r="J17" s="1">
        <v>10055748555</v>
      </c>
      <c r="K17" s="1">
        <v>67.040000000000006</v>
      </c>
      <c r="M17" s="1">
        <v>4944251445</v>
      </c>
      <c r="N17" s="1">
        <v>0</v>
      </c>
      <c r="O17" s="1">
        <v>10055748555</v>
      </c>
    </row>
    <row r="18" spans="1:15" x14ac:dyDescent="0.25">
      <c r="A18" t="s">
        <v>398</v>
      </c>
      <c r="B18" t="s">
        <v>45</v>
      </c>
      <c r="C18" s="2" t="s">
        <v>44</v>
      </c>
      <c r="D18" s="2" t="s">
        <v>43</v>
      </c>
      <c r="E18" s="1">
        <v>15000000000</v>
      </c>
      <c r="F18" s="1">
        <v>0</v>
      </c>
      <c r="G18" s="1">
        <v>0</v>
      </c>
      <c r="H18" s="1">
        <v>15000000000</v>
      </c>
      <c r="I18" s="1">
        <v>9240817541</v>
      </c>
      <c r="J18" s="1">
        <v>10055748555</v>
      </c>
      <c r="K18" s="1">
        <v>67.040000000000006</v>
      </c>
      <c r="M18" s="1">
        <v>4944251445</v>
      </c>
      <c r="N18" s="1">
        <v>0</v>
      </c>
      <c r="O18" s="1">
        <v>10055748555</v>
      </c>
    </row>
    <row r="19" spans="1:15" x14ac:dyDescent="0.25">
      <c r="A19" t="s">
        <v>398</v>
      </c>
      <c r="B19" t="s">
        <v>39</v>
      </c>
      <c r="C19" s="2" t="s">
        <v>38</v>
      </c>
      <c r="D19" s="2" t="s">
        <v>37</v>
      </c>
      <c r="E19" s="1">
        <v>100798035000</v>
      </c>
      <c r="F19" s="1">
        <v>0</v>
      </c>
      <c r="G19" s="1">
        <v>0</v>
      </c>
      <c r="H19" s="1">
        <v>100798035000</v>
      </c>
      <c r="I19" s="1">
        <v>3987433928</v>
      </c>
      <c r="J19" s="1">
        <v>28031416501</v>
      </c>
      <c r="K19" s="1">
        <v>27.81</v>
      </c>
      <c r="M19" s="1">
        <v>72766618499</v>
      </c>
      <c r="N19" s="1">
        <v>0</v>
      </c>
      <c r="O19" s="1">
        <v>28031416501</v>
      </c>
    </row>
    <row r="20" spans="1:15" x14ac:dyDescent="0.25">
      <c r="A20" t="s">
        <v>398</v>
      </c>
      <c r="B20" t="s">
        <v>36</v>
      </c>
      <c r="C20" s="2" t="s">
        <v>35</v>
      </c>
      <c r="D20" s="2" t="s">
        <v>34</v>
      </c>
      <c r="E20" s="1">
        <v>100798035000</v>
      </c>
      <c r="F20" s="1">
        <v>0</v>
      </c>
      <c r="G20" s="1">
        <v>0</v>
      </c>
      <c r="H20" s="1">
        <v>100798035000</v>
      </c>
      <c r="I20" s="1">
        <v>3987433928</v>
      </c>
      <c r="J20" s="1">
        <v>28031416501</v>
      </c>
      <c r="K20" s="1">
        <v>27.81</v>
      </c>
      <c r="M20" s="1">
        <v>72766618499</v>
      </c>
      <c r="N20" s="1">
        <v>0</v>
      </c>
      <c r="O20" s="1">
        <v>28031416501</v>
      </c>
    </row>
    <row r="21" spans="1:15" x14ac:dyDescent="0.25">
      <c r="A21" t="s">
        <v>398</v>
      </c>
      <c r="B21" t="s">
        <v>33</v>
      </c>
      <c r="C21" s="2" t="s">
        <v>32</v>
      </c>
      <c r="D21" s="2" t="s">
        <v>31</v>
      </c>
      <c r="E21" s="1">
        <v>100798035000</v>
      </c>
      <c r="F21" s="1">
        <v>0</v>
      </c>
      <c r="G21" s="1">
        <v>0</v>
      </c>
      <c r="H21" s="1">
        <v>100798035000</v>
      </c>
      <c r="I21" s="1">
        <v>3987433928</v>
      </c>
      <c r="J21" s="1">
        <v>28031416501</v>
      </c>
      <c r="K21" s="1">
        <v>27.81</v>
      </c>
      <c r="M21" s="1">
        <v>72766618499</v>
      </c>
      <c r="N21" s="1">
        <v>0</v>
      </c>
      <c r="O21" s="1">
        <v>28031416501</v>
      </c>
    </row>
    <row r="22" spans="1:15" x14ac:dyDescent="0.25">
      <c r="A22" t="s">
        <v>398</v>
      </c>
      <c r="B22" t="s">
        <v>30</v>
      </c>
      <c r="C22" s="2" t="s">
        <v>29</v>
      </c>
      <c r="D22" s="2" t="s">
        <v>28</v>
      </c>
      <c r="E22" s="1">
        <v>100798035000</v>
      </c>
      <c r="F22" s="1">
        <v>0</v>
      </c>
      <c r="G22" s="1">
        <v>-8789986417</v>
      </c>
      <c r="H22" s="1">
        <v>92008048583</v>
      </c>
      <c r="I22" s="1">
        <v>2636298361</v>
      </c>
      <c r="J22" s="1">
        <v>22468722629</v>
      </c>
      <c r="K22" s="1">
        <v>24.42</v>
      </c>
      <c r="M22" s="1">
        <v>69539325954</v>
      </c>
      <c r="N22" s="1">
        <v>0</v>
      </c>
      <c r="O22" s="1">
        <v>22468722629</v>
      </c>
    </row>
    <row r="23" spans="1:15" x14ac:dyDescent="0.25">
      <c r="A23" t="s">
        <v>398</v>
      </c>
      <c r="B23" t="s">
        <v>27</v>
      </c>
      <c r="C23" s="2" t="s">
        <v>26</v>
      </c>
      <c r="D23" s="2" t="s">
        <v>25</v>
      </c>
      <c r="E23" s="1">
        <v>0</v>
      </c>
      <c r="F23" s="1">
        <v>0</v>
      </c>
      <c r="G23" s="1">
        <v>8789986417</v>
      </c>
      <c r="H23" s="1">
        <v>8789986417</v>
      </c>
      <c r="I23" s="1">
        <v>1351135567</v>
      </c>
      <c r="J23" s="1">
        <v>5562693872</v>
      </c>
      <c r="K23" s="1">
        <v>63.28</v>
      </c>
      <c r="M23" s="1">
        <v>3227292545</v>
      </c>
      <c r="N23" s="1">
        <v>0</v>
      </c>
      <c r="O23" s="1">
        <v>5562693872</v>
      </c>
    </row>
    <row r="24" spans="1:15" x14ac:dyDescent="0.25">
      <c r="A24" t="s">
        <v>398</v>
      </c>
      <c r="B24" t="s">
        <v>24</v>
      </c>
      <c r="C24" s="2" t="s">
        <v>23</v>
      </c>
      <c r="D24" s="2" t="s">
        <v>22</v>
      </c>
      <c r="E24" s="1">
        <v>0</v>
      </c>
      <c r="F24" s="1">
        <v>0</v>
      </c>
      <c r="G24" s="1">
        <v>8789986417</v>
      </c>
      <c r="H24" s="1">
        <v>8789986417</v>
      </c>
      <c r="I24" s="1">
        <v>1351135567</v>
      </c>
      <c r="J24" s="1">
        <v>5562693872</v>
      </c>
      <c r="K24" s="1">
        <v>63.28</v>
      </c>
      <c r="M24" s="1">
        <v>3227292545</v>
      </c>
      <c r="N24" s="1">
        <v>0</v>
      </c>
      <c r="O24" s="1">
        <v>5562693872</v>
      </c>
    </row>
    <row r="25" spans="1:15" x14ac:dyDescent="0.25">
      <c r="A25" t="s">
        <v>398</v>
      </c>
      <c r="B25" t="s">
        <v>21</v>
      </c>
      <c r="C25" s="2" t="s">
        <v>20</v>
      </c>
      <c r="D25" s="2" t="s">
        <v>19</v>
      </c>
      <c r="E25" s="1">
        <v>108319976000</v>
      </c>
      <c r="F25" s="1">
        <v>0</v>
      </c>
      <c r="G25" s="1">
        <v>0</v>
      </c>
      <c r="H25" s="1">
        <v>108319976000</v>
      </c>
      <c r="I25" s="1">
        <v>-5348428558</v>
      </c>
      <c r="J25" s="1">
        <v>102971547442</v>
      </c>
      <c r="K25" s="1">
        <v>95.06</v>
      </c>
      <c r="M25" s="1">
        <v>5348428558</v>
      </c>
      <c r="N25" s="1">
        <v>0</v>
      </c>
      <c r="O25" s="1">
        <v>102971547442</v>
      </c>
    </row>
    <row r="26" spans="1:15" x14ac:dyDescent="0.25">
      <c r="A26" t="s">
        <v>398</v>
      </c>
      <c r="B26" t="s">
        <v>18</v>
      </c>
      <c r="C26" s="2" t="s">
        <v>17</v>
      </c>
      <c r="D26" s="2" t="s">
        <v>16</v>
      </c>
      <c r="E26" s="1">
        <v>101162030000</v>
      </c>
      <c r="F26" s="1">
        <v>0</v>
      </c>
      <c r="G26" s="1">
        <v>0</v>
      </c>
      <c r="H26" s="1">
        <v>101162030000</v>
      </c>
      <c r="I26" s="1">
        <v>-5348428558</v>
      </c>
      <c r="J26" s="1">
        <v>95813601442</v>
      </c>
      <c r="K26" s="1">
        <v>94.71</v>
      </c>
      <c r="M26" s="1">
        <v>5348428558</v>
      </c>
      <c r="N26" s="1">
        <v>0</v>
      </c>
      <c r="O26" s="1">
        <v>95813601442</v>
      </c>
    </row>
    <row r="27" spans="1:15" x14ac:dyDescent="0.25">
      <c r="A27" t="s">
        <v>398</v>
      </c>
      <c r="B27" t="s">
        <v>12</v>
      </c>
      <c r="C27" s="2" t="s">
        <v>11</v>
      </c>
      <c r="D27" s="2" t="s">
        <v>10</v>
      </c>
      <c r="E27" s="1">
        <v>72572930000</v>
      </c>
      <c r="F27" s="1">
        <v>0</v>
      </c>
      <c r="G27" s="1">
        <v>0</v>
      </c>
      <c r="H27" s="1">
        <v>72572930000</v>
      </c>
      <c r="I27" s="1">
        <v>-5348428558</v>
      </c>
      <c r="J27" s="1">
        <v>67224501442</v>
      </c>
      <c r="K27" s="1">
        <v>92.63</v>
      </c>
      <c r="M27" s="1">
        <v>5348428558</v>
      </c>
      <c r="N27" s="1">
        <v>0</v>
      </c>
      <c r="O27" s="1">
        <v>67224501442</v>
      </c>
    </row>
    <row r="28" spans="1:15" x14ac:dyDescent="0.25">
      <c r="A28" t="s">
        <v>398</v>
      </c>
      <c r="B28" t="s">
        <v>93</v>
      </c>
      <c r="C28" s="2" t="s">
        <v>92</v>
      </c>
      <c r="D28" s="2" t="s">
        <v>91</v>
      </c>
      <c r="E28" s="1">
        <v>28589100000</v>
      </c>
      <c r="F28" s="1">
        <v>0</v>
      </c>
      <c r="G28" s="1">
        <v>0</v>
      </c>
      <c r="H28" s="1">
        <v>28589100000</v>
      </c>
      <c r="I28" s="1">
        <v>0</v>
      </c>
      <c r="J28" s="1">
        <v>28589100000</v>
      </c>
      <c r="K28" s="1">
        <v>1000</v>
      </c>
      <c r="M28" s="1">
        <v>0</v>
      </c>
      <c r="N28" s="1">
        <v>0</v>
      </c>
      <c r="O28" s="1">
        <v>28589100000</v>
      </c>
    </row>
    <row r="29" spans="1:15" x14ac:dyDescent="0.25">
      <c r="A29" t="s">
        <v>398</v>
      </c>
      <c r="B29" t="s">
        <v>90</v>
      </c>
      <c r="C29" s="2" t="s">
        <v>89</v>
      </c>
      <c r="D29" s="2" t="s">
        <v>88</v>
      </c>
      <c r="E29" s="1">
        <v>28589100000</v>
      </c>
      <c r="F29" s="1">
        <v>0</v>
      </c>
      <c r="G29" s="1">
        <v>0</v>
      </c>
      <c r="H29" s="1">
        <v>28589100000</v>
      </c>
      <c r="I29" s="1">
        <v>0</v>
      </c>
      <c r="J29" s="1">
        <v>28589100000</v>
      </c>
      <c r="K29" s="1">
        <v>1000</v>
      </c>
      <c r="M29" s="1">
        <v>0</v>
      </c>
      <c r="N29" s="1">
        <v>0</v>
      </c>
      <c r="O29" s="1">
        <v>28589100000</v>
      </c>
    </row>
    <row r="30" spans="1:15" x14ac:dyDescent="0.25">
      <c r="A30" t="s">
        <v>398</v>
      </c>
      <c r="B30" t="s">
        <v>9</v>
      </c>
      <c r="C30" s="2" t="s">
        <v>8</v>
      </c>
      <c r="D30" s="2" t="s">
        <v>7</v>
      </c>
      <c r="E30" s="1">
        <v>7157946000</v>
      </c>
      <c r="F30" s="1">
        <v>0</v>
      </c>
      <c r="G30" s="1">
        <v>0</v>
      </c>
      <c r="H30" s="1">
        <v>7157946000</v>
      </c>
      <c r="I30" s="1">
        <v>0</v>
      </c>
      <c r="J30" s="1">
        <v>7157946000</v>
      </c>
      <c r="K30" s="1">
        <v>1000</v>
      </c>
      <c r="M30" s="1">
        <v>0</v>
      </c>
      <c r="N30" s="1">
        <v>0</v>
      </c>
      <c r="O30" s="1">
        <v>7157946000</v>
      </c>
    </row>
    <row r="31" spans="1:15" x14ac:dyDescent="0.25">
      <c r="A31" t="s">
        <v>398</v>
      </c>
      <c r="B31" t="s">
        <v>6</v>
      </c>
      <c r="C31" s="2" t="s">
        <v>5</v>
      </c>
      <c r="D31" s="2" t="s">
        <v>4</v>
      </c>
      <c r="E31" s="1">
        <v>7157946000</v>
      </c>
      <c r="F31" s="1">
        <v>0</v>
      </c>
      <c r="G31" s="1">
        <v>0</v>
      </c>
      <c r="H31" s="1">
        <v>7157946000</v>
      </c>
      <c r="I31" s="1">
        <v>0</v>
      </c>
      <c r="J31" s="1">
        <v>7157946000</v>
      </c>
      <c r="K31" s="1">
        <v>1000</v>
      </c>
      <c r="M31" s="1">
        <v>0</v>
      </c>
      <c r="N31" s="1">
        <v>0</v>
      </c>
      <c r="O31" s="1">
        <v>7157946000</v>
      </c>
    </row>
  </sheetData>
  <hyperlinks>
    <hyperlink ref="C5" location="Indice!A1" display="Indice"/>
    <hyperlink ref="C4" location="PA_libro!A1" display="INDICE"/>
  </hyperlink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"/>
  <sheetViews>
    <sheetView topLeftCell="A13" workbookViewId="0">
      <selection activeCell="N7" sqref="N7"/>
    </sheetView>
  </sheetViews>
  <sheetFormatPr baseColWidth="10" defaultRowHeight="15" x14ac:dyDescent="0.25"/>
  <cols>
    <col min="3" max="3" width="17" customWidth="1"/>
    <col min="4" max="4" width="40.28515625" customWidth="1"/>
    <col min="5" max="5" width="18.85546875" style="1" bestFit="1" customWidth="1"/>
    <col min="6" max="6" width="5" style="1" bestFit="1" customWidth="1"/>
    <col min="7" max="7" width="15.140625" style="1" bestFit="1" customWidth="1"/>
    <col min="8" max="8" width="18.85546875" style="1" bestFit="1" customWidth="1"/>
    <col min="9" max="9" width="17.85546875" style="1" bestFit="1" customWidth="1"/>
    <col min="10" max="10" width="18.85546875" style="1" bestFit="1" customWidth="1"/>
    <col min="11" max="11" width="8" style="1" bestFit="1" customWidth="1"/>
    <col min="12" max="12" width="11.42578125" style="1"/>
    <col min="13" max="13" width="18.85546875" style="1" bestFit="1" customWidth="1"/>
    <col min="14" max="14" width="5" style="1" bestFit="1" customWidth="1"/>
    <col min="15" max="15" width="18.85546875" style="1" bestFit="1" customWidth="1"/>
  </cols>
  <sheetData>
    <row r="1" spans="1:15" x14ac:dyDescent="0.25">
      <c r="A1" t="s">
        <v>405</v>
      </c>
      <c r="B1" s="8"/>
      <c r="C1" s="2" t="s">
        <v>407</v>
      </c>
    </row>
    <row r="2" spans="1:15" x14ac:dyDescent="0.25">
      <c r="A2" t="s">
        <v>406</v>
      </c>
      <c r="B2" s="8"/>
      <c r="C2" s="2" t="s">
        <v>405</v>
      </c>
    </row>
    <row r="3" spans="1:15" x14ac:dyDescent="0.25">
      <c r="A3">
        <v>34</v>
      </c>
      <c r="B3" s="8"/>
      <c r="C3" s="2" t="s">
        <v>404</v>
      </c>
    </row>
    <row r="4" spans="1:15" x14ac:dyDescent="0.25">
      <c r="B4" s="8"/>
      <c r="C4" s="12" t="s">
        <v>76</v>
      </c>
    </row>
    <row r="5" spans="1:15" x14ac:dyDescent="0.25">
      <c r="B5" s="8"/>
      <c r="C5" s="11">
        <v>34</v>
      </c>
      <c r="D5" s="10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pans="1:15" x14ac:dyDescent="0.25">
      <c r="B6" s="8"/>
      <c r="C6" t="str">
        <f>MID(17:17,1,1)</f>
        <v>2</v>
      </c>
    </row>
    <row r="7" spans="1:15" x14ac:dyDescent="0.25">
      <c r="B7" s="8"/>
      <c r="C7" s="2"/>
      <c r="D7" t="str">
        <f>MID(C1,FIND("Mes =",C1,1)+5,3)</f>
        <v xml:space="preserve"> 9 </v>
      </c>
      <c r="E7" s="1" t="str">
        <f>MID(C1,FIND("Entidad =",C1,1)+10,3)</f>
        <v>228</v>
      </c>
      <c r="F7" s="1" t="str">
        <f>MID(C1,FIND("Ejecutora =",C1,1)+12,2)</f>
        <v>01</v>
      </c>
      <c r="H7" s="1" t="str">
        <f>VLOOKUP(E7,[1]Hoja1!$B$6:$H$120,7,FALSE)</f>
        <v>EP</v>
      </c>
      <c r="I7" s="1" t="str">
        <f>VLOOKUP(E7,[1]Hoja1!$B$6:$R$120,17,FALSE)</f>
        <v>12.</v>
      </c>
    </row>
    <row r="8" spans="1:15" x14ac:dyDescent="0.25">
      <c r="B8" s="8"/>
      <c r="C8" s="2"/>
      <c r="D8" t="str">
        <f>VLOOKUP(E7,[1]Hoja1!$B$6:$H$120,3,FALSE)</f>
        <v>UNIDAD ADMINISTRATIVA ESPECIAL DE SERVICIOS PUBLICOS - UAESP.</v>
      </c>
    </row>
    <row r="9" spans="1:15" x14ac:dyDescent="0.25">
      <c r="B9" s="8"/>
      <c r="C9" s="2"/>
    </row>
    <row r="10" spans="1:15" x14ac:dyDescent="0.25">
      <c r="B10" s="8"/>
      <c r="C10" s="2"/>
    </row>
    <row r="11" spans="1:15" x14ac:dyDescent="0.25">
      <c r="B11" s="8"/>
      <c r="C11" s="2"/>
    </row>
    <row r="12" spans="1:15" ht="101.25" x14ac:dyDescent="0.25">
      <c r="A12" t="s">
        <v>75</v>
      </c>
      <c r="B12" s="7" t="s">
        <v>74</v>
      </c>
      <c r="C12" s="6" t="s">
        <v>73</v>
      </c>
      <c r="D12" s="5" t="s">
        <v>72</v>
      </c>
      <c r="E12" s="4" t="s">
        <v>71</v>
      </c>
      <c r="F12" s="3" t="s">
        <v>70</v>
      </c>
      <c r="G12" s="4" t="s">
        <v>69</v>
      </c>
      <c r="H12" s="3" t="s">
        <v>68</v>
      </c>
      <c r="I12" s="3" t="s">
        <v>67</v>
      </c>
      <c r="J12" s="3" t="s">
        <v>66</v>
      </c>
      <c r="K12" s="3" t="s">
        <v>65</v>
      </c>
      <c r="L12" s="4" t="s">
        <v>64</v>
      </c>
      <c r="M12" s="3" t="s">
        <v>63</v>
      </c>
      <c r="N12" s="4" t="s">
        <v>62</v>
      </c>
      <c r="O12" s="3" t="s">
        <v>61</v>
      </c>
    </row>
    <row r="13" spans="1:15" x14ac:dyDescent="0.25">
      <c r="C13" s="2"/>
    </row>
    <row r="14" spans="1:15" x14ac:dyDescent="0.25">
      <c r="A14" t="s">
        <v>403</v>
      </c>
      <c r="B14" t="s">
        <v>60</v>
      </c>
      <c r="C14" s="2" t="s">
        <v>59</v>
      </c>
      <c r="D14" s="2" t="s">
        <v>58</v>
      </c>
      <c r="E14" s="1">
        <v>397707893000</v>
      </c>
      <c r="F14" s="1">
        <v>0</v>
      </c>
      <c r="G14" s="1">
        <v>0</v>
      </c>
      <c r="H14" s="1">
        <v>397707893000</v>
      </c>
      <c r="I14" s="1">
        <v>18086544705</v>
      </c>
      <c r="J14" s="1">
        <v>203812727557</v>
      </c>
      <c r="K14" s="1">
        <v>51.25</v>
      </c>
      <c r="M14" s="1">
        <v>193895165443</v>
      </c>
      <c r="N14" s="1">
        <v>0</v>
      </c>
      <c r="O14" s="1">
        <v>203812727557</v>
      </c>
    </row>
    <row r="15" spans="1:15" x14ac:dyDescent="0.25">
      <c r="A15" t="s">
        <v>403</v>
      </c>
      <c r="B15" t="s">
        <v>57</v>
      </c>
      <c r="C15" s="2" t="s">
        <v>56</v>
      </c>
      <c r="D15" s="2" t="s">
        <v>55</v>
      </c>
      <c r="E15" s="1">
        <v>1854437000</v>
      </c>
      <c r="F15" s="1">
        <v>0</v>
      </c>
      <c r="G15" s="1">
        <v>0</v>
      </c>
      <c r="H15" s="1">
        <v>1854437000</v>
      </c>
      <c r="I15" s="1">
        <v>159480504</v>
      </c>
      <c r="J15" s="1">
        <v>1392925523</v>
      </c>
      <c r="K15" s="1">
        <v>75.11</v>
      </c>
      <c r="M15" s="1">
        <v>461511477</v>
      </c>
      <c r="N15" s="1">
        <v>0</v>
      </c>
      <c r="O15" s="1">
        <v>1392925523</v>
      </c>
    </row>
    <row r="16" spans="1:15" x14ac:dyDescent="0.25">
      <c r="A16" t="s">
        <v>403</v>
      </c>
      <c r="B16" t="s">
        <v>54</v>
      </c>
      <c r="C16" s="2" t="s">
        <v>53</v>
      </c>
      <c r="D16" s="2" t="s">
        <v>52</v>
      </c>
      <c r="E16" s="1">
        <v>1854437000</v>
      </c>
      <c r="F16" s="1">
        <v>0</v>
      </c>
      <c r="G16" s="1">
        <v>0</v>
      </c>
      <c r="H16" s="1">
        <v>1854437000</v>
      </c>
      <c r="I16" s="1">
        <v>159480504</v>
      </c>
      <c r="J16" s="1">
        <v>1392925523</v>
      </c>
      <c r="K16" s="1">
        <v>75.11</v>
      </c>
      <c r="M16" s="1">
        <v>461511477</v>
      </c>
      <c r="N16" s="1">
        <v>0</v>
      </c>
      <c r="O16" s="1">
        <v>1392925523</v>
      </c>
    </row>
    <row r="17" spans="1:15" x14ac:dyDescent="0.25">
      <c r="A17" t="s">
        <v>403</v>
      </c>
      <c r="B17" t="s">
        <v>51</v>
      </c>
      <c r="C17" s="2" t="s">
        <v>50</v>
      </c>
      <c r="D17" s="2" t="s">
        <v>49</v>
      </c>
      <c r="E17" s="1">
        <v>1854437000</v>
      </c>
      <c r="F17" s="1">
        <v>0</v>
      </c>
      <c r="G17" s="1">
        <v>0</v>
      </c>
      <c r="H17" s="1">
        <v>1854437000</v>
      </c>
      <c r="I17" s="1">
        <v>318747397</v>
      </c>
      <c r="J17" s="1">
        <v>1392742133</v>
      </c>
      <c r="K17" s="1">
        <v>75.099999999999994</v>
      </c>
      <c r="M17" s="1">
        <v>461694867</v>
      </c>
      <c r="N17" s="1">
        <v>0</v>
      </c>
      <c r="O17" s="1">
        <v>1392742133</v>
      </c>
    </row>
    <row r="18" spans="1:15" x14ac:dyDescent="0.25">
      <c r="A18" t="s">
        <v>403</v>
      </c>
      <c r="B18" t="s">
        <v>344</v>
      </c>
      <c r="C18" s="2" t="s">
        <v>343</v>
      </c>
      <c r="D18" s="2" t="s">
        <v>342</v>
      </c>
      <c r="E18" s="1">
        <v>1833684000</v>
      </c>
      <c r="F18" s="1">
        <v>0</v>
      </c>
      <c r="G18" s="1">
        <v>0</v>
      </c>
      <c r="H18" s="1">
        <v>1833684000</v>
      </c>
      <c r="I18" s="1">
        <v>316986955</v>
      </c>
      <c r="J18" s="1">
        <v>1367558541</v>
      </c>
      <c r="K18" s="1">
        <v>74.58</v>
      </c>
      <c r="M18" s="1">
        <v>466125459</v>
      </c>
      <c r="N18" s="1">
        <v>0</v>
      </c>
      <c r="O18" s="1">
        <v>1367558541</v>
      </c>
    </row>
    <row r="19" spans="1:15" x14ac:dyDescent="0.25">
      <c r="A19" t="s">
        <v>403</v>
      </c>
      <c r="B19" t="s">
        <v>239</v>
      </c>
      <c r="C19" s="2" t="s">
        <v>238</v>
      </c>
      <c r="D19" s="2" t="s">
        <v>237</v>
      </c>
      <c r="E19" s="1">
        <v>20753000</v>
      </c>
      <c r="F19" s="1">
        <v>0</v>
      </c>
      <c r="G19" s="1">
        <v>0</v>
      </c>
      <c r="H19" s="1">
        <v>20753000</v>
      </c>
      <c r="I19" s="1">
        <v>1760442</v>
      </c>
      <c r="J19" s="1">
        <v>25183592</v>
      </c>
      <c r="K19" s="1">
        <v>121.35</v>
      </c>
      <c r="M19" s="1">
        <v>-4430592</v>
      </c>
      <c r="N19" s="1">
        <v>0</v>
      </c>
      <c r="O19" s="1">
        <v>25183592</v>
      </c>
    </row>
    <row r="20" spans="1:15" x14ac:dyDescent="0.25">
      <c r="A20" t="s">
        <v>403</v>
      </c>
      <c r="B20" t="s">
        <v>42</v>
      </c>
      <c r="C20" s="2" t="s">
        <v>41</v>
      </c>
      <c r="D20" s="2" t="s">
        <v>40</v>
      </c>
      <c r="E20" s="1">
        <v>0</v>
      </c>
      <c r="F20" s="1">
        <v>0</v>
      </c>
      <c r="G20" s="1">
        <v>0</v>
      </c>
      <c r="H20" s="1">
        <v>0</v>
      </c>
      <c r="I20" s="1">
        <v>-159266893</v>
      </c>
      <c r="J20" s="1">
        <v>183390</v>
      </c>
      <c r="K20" s="1">
        <v>0</v>
      </c>
      <c r="M20" s="1">
        <v>-183390</v>
      </c>
      <c r="N20" s="1">
        <v>0</v>
      </c>
      <c r="O20" s="1">
        <v>183390</v>
      </c>
    </row>
    <row r="21" spans="1:15" x14ac:dyDescent="0.25">
      <c r="A21" t="s">
        <v>403</v>
      </c>
      <c r="B21" t="s">
        <v>39</v>
      </c>
      <c r="C21" s="2" t="s">
        <v>38</v>
      </c>
      <c r="D21" s="2" t="s">
        <v>37</v>
      </c>
      <c r="E21" s="1">
        <v>391116233000</v>
      </c>
      <c r="F21" s="1">
        <v>0</v>
      </c>
      <c r="G21" s="1">
        <v>0</v>
      </c>
      <c r="H21" s="1">
        <v>391116233000</v>
      </c>
      <c r="I21" s="1">
        <v>17927064201</v>
      </c>
      <c r="J21" s="1">
        <v>197672444399</v>
      </c>
      <c r="K21" s="1">
        <v>50.54</v>
      </c>
      <c r="M21" s="1">
        <v>193443788601</v>
      </c>
      <c r="N21" s="1">
        <v>0</v>
      </c>
      <c r="O21" s="1">
        <v>197672444399</v>
      </c>
    </row>
    <row r="22" spans="1:15" x14ac:dyDescent="0.25">
      <c r="A22" t="s">
        <v>403</v>
      </c>
      <c r="B22" t="s">
        <v>36</v>
      </c>
      <c r="C22" s="2" t="s">
        <v>35</v>
      </c>
      <c r="D22" s="2" t="s">
        <v>34</v>
      </c>
      <c r="E22" s="1">
        <v>391116233000</v>
      </c>
      <c r="F22" s="1">
        <v>0</v>
      </c>
      <c r="G22" s="1">
        <v>0</v>
      </c>
      <c r="H22" s="1">
        <v>391116233000</v>
      </c>
      <c r="I22" s="1">
        <v>17927064201</v>
      </c>
      <c r="J22" s="1">
        <v>197672444399</v>
      </c>
      <c r="K22" s="1">
        <v>50.54</v>
      </c>
      <c r="M22" s="1">
        <v>193443788601</v>
      </c>
      <c r="N22" s="1">
        <v>0</v>
      </c>
      <c r="O22" s="1">
        <v>197672444399</v>
      </c>
    </row>
    <row r="23" spans="1:15" x14ac:dyDescent="0.25">
      <c r="A23" t="s">
        <v>403</v>
      </c>
      <c r="B23" t="s">
        <v>33</v>
      </c>
      <c r="C23" s="2" t="s">
        <v>32</v>
      </c>
      <c r="D23" s="2" t="s">
        <v>31</v>
      </c>
      <c r="E23" s="1">
        <v>391116233000</v>
      </c>
      <c r="F23" s="1">
        <v>0</v>
      </c>
      <c r="G23" s="1">
        <v>0</v>
      </c>
      <c r="H23" s="1">
        <v>391116233000</v>
      </c>
      <c r="I23" s="1">
        <v>17927064201</v>
      </c>
      <c r="J23" s="1">
        <v>197672444399</v>
      </c>
      <c r="K23" s="1">
        <v>50.54</v>
      </c>
      <c r="M23" s="1">
        <v>193443788601</v>
      </c>
      <c r="N23" s="1">
        <v>0</v>
      </c>
      <c r="O23" s="1">
        <v>197672444399</v>
      </c>
    </row>
    <row r="24" spans="1:15" x14ac:dyDescent="0.25">
      <c r="A24" t="s">
        <v>403</v>
      </c>
      <c r="B24" t="s">
        <v>30</v>
      </c>
      <c r="C24" s="2" t="s">
        <v>29</v>
      </c>
      <c r="D24" s="2" t="s">
        <v>28</v>
      </c>
      <c r="E24" s="1">
        <v>391116233000</v>
      </c>
      <c r="F24" s="1">
        <v>0</v>
      </c>
      <c r="G24" s="1">
        <v>-550509897</v>
      </c>
      <c r="H24" s="1">
        <v>390565723103</v>
      </c>
      <c r="I24" s="1">
        <v>17927064201</v>
      </c>
      <c r="J24" s="1">
        <v>197297367702</v>
      </c>
      <c r="K24" s="1">
        <v>50.52</v>
      </c>
      <c r="M24" s="1">
        <v>193268355401</v>
      </c>
      <c r="N24" s="1">
        <v>0</v>
      </c>
      <c r="O24" s="1">
        <v>197297367702</v>
      </c>
    </row>
    <row r="25" spans="1:15" x14ac:dyDescent="0.25">
      <c r="A25" t="s">
        <v>403</v>
      </c>
      <c r="B25" t="s">
        <v>27</v>
      </c>
      <c r="C25" s="2" t="s">
        <v>26</v>
      </c>
      <c r="D25" s="2" t="s">
        <v>25</v>
      </c>
      <c r="E25" s="1">
        <v>0</v>
      </c>
      <c r="F25" s="1">
        <v>0</v>
      </c>
      <c r="G25" s="1">
        <v>550509897</v>
      </c>
      <c r="H25" s="1">
        <v>550509897</v>
      </c>
      <c r="I25" s="1">
        <v>0</v>
      </c>
      <c r="J25" s="1">
        <v>375076697</v>
      </c>
      <c r="K25" s="1">
        <v>68.13</v>
      </c>
      <c r="M25" s="1">
        <v>175433200</v>
      </c>
      <c r="N25" s="1">
        <v>0</v>
      </c>
      <c r="O25" s="1">
        <v>375076697</v>
      </c>
    </row>
    <row r="26" spans="1:15" x14ac:dyDescent="0.25">
      <c r="A26" t="s">
        <v>403</v>
      </c>
      <c r="B26" t="s">
        <v>24</v>
      </c>
      <c r="C26" s="2" t="s">
        <v>23</v>
      </c>
      <c r="D26" s="2" t="s">
        <v>22</v>
      </c>
      <c r="E26" s="1">
        <v>0</v>
      </c>
      <c r="F26" s="1">
        <v>0</v>
      </c>
      <c r="G26" s="1">
        <v>550509897</v>
      </c>
      <c r="H26" s="1">
        <v>550509897</v>
      </c>
      <c r="I26" s="1">
        <v>0</v>
      </c>
      <c r="J26" s="1">
        <v>375076697</v>
      </c>
      <c r="K26" s="1">
        <v>68.13</v>
      </c>
      <c r="M26" s="1">
        <v>175433200</v>
      </c>
      <c r="N26" s="1">
        <v>0</v>
      </c>
      <c r="O26" s="1">
        <v>375076697</v>
      </c>
    </row>
    <row r="27" spans="1:15" x14ac:dyDescent="0.25">
      <c r="A27" t="s">
        <v>403</v>
      </c>
      <c r="B27" t="s">
        <v>21</v>
      </c>
      <c r="C27" s="2" t="s">
        <v>20</v>
      </c>
      <c r="D27" s="2" t="s">
        <v>19</v>
      </c>
      <c r="E27" s="1">
        <v>4737223000</v>
      </c>
      <c r="F27" s="1">
        <v>0</v>
      </c>
      <c r="G27" s="1">
        <v>0</v>
      </c>
      <c r="H27" s="1">
        <v>4737223000</v>
      </c>
      <c r="I27" s="1">
        <v>0</v>
      </c>
      <c r="J27" s="1">
        <v>4747357635</v>
      </c>
      <c r="K27" s="1">
        <v>100.21</v>
      </c>
      <c r="M27" s="1">
        <v>-10134635</v>
      </c>
      <c r="N27" s="1">
        <v>0</v>
      </c>
      <c r="O27" s="1">
        <v>4747357635</v>
      </c>
    </row>
    <row r="28" spans="1:15" x14ac:dyDescent="0.25">
      <c r="A28" t="s">
        <v>403</v>
      </c>
      <c r="B28" t="s">
        <v>18</v>
      </c>
      <c r="C28" s="2" t="s">
        <v>17</v>
      </c>
      <c r="D28" s="2" t="s">
        <v>16</v>
      </c>
      <c r="E28" s="1">
        <v>4565250000</v>
      </c>
      <c r="F28" s="1">
        <v>0</v>
      </c>
      <c r="G28" s="1">
        <v>0</v>
      </c>
      <c r="H28" s="1">
        <v>4565250000</v>
      </c>
      <c r="I28" s="1">
        <v>0</v>
      </c>
      <c r="J28" s="1">
        <v>4565250000</v>
      </c>
      <c r="K28" s="1">
        <v>1000</v>
      </c>
      <c r="M28" s="1">
        <v>0</v>
      </c>
      <c r="N28" s="1">
        <v>0</v>
      </c>
      <c r="O28" s="1">
        <v>4565250000</v>
      </c>
    </row>
    <row r="29" spans="1:15" x14ac:dyDescent="0.25">
      <c r="A29" t="s">
        <v>403</v>
      </c>
      <c r="B29" t="s">
        <v>12</v>
      </c>
      <c r="C29" s="2" t="s">
        <v>11</v>
      </c>
      <c r="D29" s="2" t="s">
        <v>10</v>
      </c>
      <c r="E29" s="1">
        <v>1502719000</v>
      </c>
      <c r="F29" s="1">
        <v>0</v>
      </c>
      <c r="G29" s="1">
        <v>0</v>
      </c>
      <c r="H29" s="1">
        <v>1502719000</v>
      </c>
      <c r="I29" s="1">
        <v>0</v>
      </c>
      <c r="J29" s="1">
        <v>1502719000</v>
      </c>
      <c r="K29" s="1">
        <v>1000</v>
      </c>
      <c r="M29" s="1">
        <v>0</v>
      </c>
      <c r="N29" s="1">
        <v>0</v>
      </c>
      <c r="O29" s="1">
        <v>1502719000</v>
      </c>
    </row>
    <row r="30" spans="1:15" x14ac:dyDescent="0.25">
      <c r="A30" t="s">
        <v>403</v>
      </c>
      <c r="B30" t="s">
        <v>93</v>
      </c>
      <c r="C30" s="2" t="s">
        <v>92</v>
      </c>
      <c r="D30" s="2" t="s">
        <v>91</v>
      </c>
      <c r="E30" s="1">
        <v>3062531000</v>
      </c>
      <c r="F30" s="1">
        <v>0</v>
      </c>
      <c r="G30" s="1">
        <v>0</v>
      </c>
      <c r="H30" s="1">
        <v>3062531000</v>
      </c>
      <c r="I30" s="1">
        <v>0</v>
      </c>
      <c r="J30" s="1">
        <v>3062531000</v>
      </c>
      <c r="K30" s="1">
        <v>1000</v>
      </c>
      <c r="M30" s="1">
        <v>0</v>
      </c>
      <c r="N30" s="1">
        <v>0</v>
      </c>
      <c r="O30" s="1">
        <v>3062531000</v>
      </c>
    </row>
    <row r="31" spans="1:15" x14ac:dyDescent="0.25">
      <c r="A31" t="s">
        <v>403</v>
      </c>
      <c r="B31" t="s">
        <v>90</v>
      </c>
      <c r="C31" s="2" t="s">
        <v>89</v>
      </c>
      <c r="D31" s="2" t="s">
        <v>88</v>
      </c>
      <c r="E31" s="1">
        <v>2360341000</v>
      </c>
      <c r="F31" s="1">
        <v>0</v>
      </c>
      <c r="G31" s="1">
        <v>0</v>
      </c>
      <c r="H31" s="1">
        <v>2360341000</v>
      </c>
      <c r="I31" s="1">
        <v>0</v>
      </c>
      <c r="J31" s="1">
        <v>2360341000</v>
      </c>
      <c r="K31" s="1">
        <v>1000</v>
      </c>
      <c r="M31" s="1">
        <v>0</v>
      </c>
      <c r="N31" s="1">
        <v>0</v>
      </c>
      <c r="O31" s="1">
        <v>2360341000</v>
      </c>
    </row>
    <row r="32" spans="1:15" x14ac:dyDescent="0.25">
      <c r="A32" t="s">
        <v>403</v>
      </c>
      <c r="B32" t="s">
        <v>87</v>
      </c>
      <c r="C32" s="2" t="s">
        <v>86</v>
      </c>
      <c r="D32" s="2" t="s">
        <v>85</v>
      </c>
      <c r="E32" s="1">
        <v>702190000</v>
      </c>
      <c r="F32" s="1">
        <v>0</v>
      </c>
      <c r="G32" s="1">
        <v>0</v>
      </c>
      <c r="H32" s="1">
        <v>702190000</v>
      </c>
      <c r="I32" s="1">
        <v>0</v>
      </c>
      <c r="J32" s="1">
        <v>702190000</v>
      </c>
      <c r="K32" s="1">
        <v>1000</v>
      </c>
      <c r="M32" s="1">
        <v>0</v>
      </c>
      <c r="N32" s="1">
        <v>0</v>
      </c>
      <c r="O32" s="1">
        <v>702190000</v>
      </c>
    </row>
    <row r="33" spans="1:15" x14ac:dyDescent="0.25">
      <c r="A33" t="s">
        <v>403</v>
      </c>
      <c r="B33" t="s">
        <v>9</v>
      </c>
      <c r="C33" s="2" t="s">
        <v>8</v>
      </c>
      <c r="D33" s="2" t="s">
        <v>7</v>
      </c>
      <c r="E33" s="1">
        <v>171973000</v>
      </c>
      <c r="F33" s="1">
        <v>0</v>
      </c>
      <c r="G33" s="1">
        <v>0</v>
      </c>
      <c r="H33" s="1">
        <v>171973000</v>
      </c>
      <c r="I33" s="1">
        <v>0</v>
      </c>
      <c r="J33" s="1">
        <v>182107635</v>
      </c>
      <c r="K33" s="1">
        <v>105.89</v>
      </c>
      <c r="M33" s="1">
        <v>-10134635</v>
      </c>
      <c r="N33" s="1">
        <v>0</v>
      </c>
      <c r="O33" s="1">
        <v>182107635</v>
      </c>
    </row>
    <row r="34" spans="1:15" x14ac:dyDescent="0.25">
      <c r="A34" t="s">
        <v>403</v>
      </c>
      <c r="B34" t="s">
        <v>2</v>
      </c>
      <c r="C34" s="2" t="s">
        <v>1</v>
      </c>
      <c r="D34" s="2" t="s">
        <v>0</v>
      </c>
      <c r="E34" s="1">
        <v>171973000</v>
      </c>
      <c r="F34" s="1">
        <v>0</v>
      </c>
      <c r="G34" s="1">
        <v>0</v>
      </c>
      <c r="H34" s="1">
        <v>171973000</v>
      </c>
      <c r="I34" s="1">
        <v>0</v>
      </c>
      <c r="J34" s="1">
        <v>182107635</v>
      </c>
      <c r="K34" s="1">
        <v>105.89</v>
      </c>
      <c r="M34" s="1">
        <v>-10134635</v>
      </c>
      <c r="N34" s="1">
        <v>0</v>
      </c>
      <c r="O34" s="1">
        <v>182107635</v>
      </c>
    </row>
  </sheetData>
  <hyperlinks>
    <hyperlink ref="C5" location="Indice!A1" display="Indice"/>
    <hyperlink ref="C4" location="PA_libro!A1" display="INDICE"/>
  </hyperlink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9"/>
  <sheetViews>
    <sheetView topLeftCell="A26" workbookViewId="0">
      <selection activeCell="N7" sqref="N7"/>
    </sheetView>
  </sheetViews>
  <sheetFormatPr baseColWidth="10" defaultRowHeight="15" x14ac:dyDescent="0.25"/>
  <cols>
    <col min="3" max="3" width="17" customWidth="1"/>
    <col min="4" max="4" width="40.28515625" customWidth="1"/>
    <col min="5" max="5" width="18.85546875" style="1" bestFit="1" customWidth="1"/>
    <col min="6" max="6" width="15.140625" style="1" bestFit="1" customWidth="1"/>
    <col min="7" max="7" width="17.85546875" style="1" bestFit="1" customWidth="1"/>
    <col min="8" max="8" width="18.85546875" style="1" bestFit="1" customWidth="1"/>
    <col min="9" max="9" width="17.85546875" style="1" bestFit="1" customWidth="1"/>
    <col min="10" max="10" width="18.85546875" style="1" bestFit="1" customWidth="1"/>
    <col min="11" max="11" width="8" style="1" bestFit="1" customWidth="1"/>
    <col min="12" max="12" width="11.42578125" style="1"/>
    <col min="13" max="13" width="17.85546875" style="1" bestFit="1" customWidth="1"/>
    <col min="14" max="14" width="5" style="1" bestFit="1" customWidth="1"/>
    <col min="15" max="15" width="18.85546875" style="1" bestFit="1" customWidth="1"/>
  </cols>
  <sheetData>
    <row r="1" spans="1:15" x14ac:dyDescent="0.25">
      <c r="A1" t="s">
        <v>425</v>
      </c>
      <c r="B1" s="8"/>
      <c r="C1" s="2" t="s">
        <v>427</v>
      </c>
    </row>
    <row r="2" spans="1:15" x14ac:dyDescent="0.25">
      <c r="A2" t="s">
        <v>426</v>
      </c>
      <c r="B2" s="8"/>
      <c r="C2" s="2" t="s">
        <v>425</v>
      </c>
    </row>
    <row r="3" spans="1:15" x14ac:dyDescent="0.25">
      <c r="A3">
        <v>39</v>
      </c>
      <c r="B3" s="8"/>
      <c r="C3" s="2" t="s">
        <v>424</v>
      </c>
    </row>
    <row r="4" spans="1:15" x14ac:dyDescent="0.25">
      <c r="B4" s="8"/>
      <c r="C4" s="12" t="s">
        <v>76</v>
      </c>
    </row>
    <row r="5" spans="1:15" x14ac:dyDescent="0.25">
      <c r="B5" s="8"/>
      <c r="C5" s="11">
        <v>39</v>
      </c>
      <c r="D5" s="10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pans="1:15" x14ac:dyDescent="0.25">
      <c r="B6" s="8"/>
      <c r="C6" t="str">
        <f>MID(17:17,1,1)</f>
        <v>2</v>
      </c>
    </row>
    <row r="7" spans="1:15" x14ac:dyDescent="0.25">
      <c r="B7" s="8"/>
      <c r="C7" s="2"/>
      <c r="D7" t="str">
        <f>MID(C1,FIND("Mes =",C1,1)+5,3)</f>
        <v xml:space="preserve"> 9 </v>
      </c>
      <c r="E7" s="1" t="str">
        <f>MID(C1,FIND("Entidad =",C1,1)+10,3)</f>
        <v>230</v>
      </c>
      <c r="F7" s="1" t="str">
        <f>MID(C1,FIND("Ejecutora =",C1,1)+12,2)</f>
        <v>01</v>
      </c>
      <c r="H7" s="1" t="str">
        <f>VLOOKUP(E7,[1]Hoja1!$B$6:$H$120,7,FALSE)</f>
        <v>EP</v>
      </c>
      <c r="I7" s="1" t="str">
        <f>VLOOKUP(E7,[1]Hoja1!$B$6:$R$120,17,FALSE)</f>
        <v>07.</v>
      </c>
    </row>
    <row r="8" spans="1:15" x14ac:dyDescent="0.25">
      <c r="B8" s="8"/>
      <c r="C8" s="2"/>
      <c r="D8" t="str">
        <f>VLOOKUP(E7,[1]Hoja1!$B$6:$H$120,3,FALSE)</f>
        <v>UNIVERSIDAD DISTRITAL FRANCISCO JOSE DE CALDAS..</v>
      </c>
    </row>
    <row r="9" spans="1:15" x14ac:dyDescent="0.25">
      <c r="B9" s="8"/>
      <c r="C9" s="2"/>
    </row>
    <row r="10" spans="1:15" x14ac:dyDescent="0.25">
      <c r="B10" s="8"/>
      <c r="C10" s="2"/>
    </row>
    <row r="11" spans="1:15" x14ac:dyDescent="0.25">
      <c r="B11" s="8"/>
      <c r="C11" s="2"/>
    </row>
    <row r="12" spans="1:15" ht="101.25" x14ac:dyDescent="0.25">
      <c r="A12" t="s">
        <v>75</v>
      </c>
      <c r="B12" s="7" t="s">
        <v>74</v>
      </c>
      <c r="C12" s="6" t="s">
        <v>73</v>
      </c>
      <c r="D12" s="5" t="s">
        <v>72</v>
      </c>
      <c r="E12" s="4" t="s">
        <v>71</v>
      </c>
      <c r="F12" s="3" t="s">
        <v>70</v>
      </c>
      <c r="G12" s="4" t="s">
        <v>69</v>
      </c>
      <c r="H12" s="3" t="s">
        <v>68</v>
      </c>
      <c r="I12" s="3" t="s">
        <v>67</v>
      </c>
      <c r="J12" s="3" t="s">
        <v>66</v>
      </c>
      <c r="K12" s="3" t="s">
        <v>65</v>
      </c>
      <c r="L12" s="4" t="s">
        <v>64</v>
      </c>
      <c r="M12" s="3" t="s">
        <v>63</v>
      </c>
      <c r="N12" s="4" t="s">
        <v>62</v>
      </c>
      <c r="O12" s="3" t="s">
        <v>61</v>
      </c>
    </row>
    <row r="13" spans="1:15" x14ac:dyDescent="0.25">
      <c r="C13" s="2"/>
    </row>
    <row r="14" spans="1:15" x14ac:dyDescent="0.25">
      <c r="A14" t="s">
        <v>408</v>
      </c>
      <c r="B14" t="s">
        <v>60</v>
      </c>
      <c r="C14" s="2" t="s">
        <v>59</v>
      </c>
      <c r="D14" s="2" t="s">
        <v>58</v>
      </c>
      <c r="E14" s="1">
        <v>258821575000</v>
      </c>
      <c r="F14" s="1">
        <v>296639088</v>
      </c>
      <c r="G14" s="1">
        <v>18550542248</v>
      </c>
      <c r="H14" s="1">
        <v>277372117248</v>
      </c>
      <c r="I14" s="1">
        <v>33906671177</v>
      </c>
      <c r="J14" s="1">
        <v>215992398487</v>
      </c>
      <c r="K14" s="1">
        <v>77.87</v>
      </c>
      <c r="M14" s="1">
        <v>61379718761</v>
      </c>
      <c r="N14" s="1">
        <v>0</v>
      </c>
      <c r="O14" s="1">
        <v>215992398487</v>
      </c>
    </row>
    <row r="15" spans="1:15" x14ac:dyDescent="0.25">
      <c r="A15" t="s">
        <v>408</v>
      </c>
      <c r="B15" t="s">
        <v>57</v>
      </c>
      <c r="C15" s="2" t="s">
        <v>56</v>
      </c>
      <c r="D15" s="2" t="s">
        <v>55</v>
      </c>
      <c r="E15" s="1">
        <v>53373899000</v>
      </c>
      <c r="F15" s="1">
        <v>0</v>
      </c>
      <c r="G15" s="1">
        <v>21602372</v>
      </c>
      <c r="H15" s="1">
        <v>53395501372</v>
      </c>
      <c r="I15" s="1">
        <v>5541377706</v>
      </c>
      <c r="J15" s="1">
        <v>50131691096</v>
      </c>
      <c r="K15" s="1">
        <v>93.89</v>
      </c>
      <c r="M15" s="1">
        <v>3263810276</v>
      </c>
      <c r="N15" s="1">
        <v>0</v>
      </c>
      <c r="O15" s="1">
        <v>50131691096</v>
      </c>
    </row>
    <row r="16" spans="1:15" x14ac:dyDescent="0.25">
      <c r="A16" t="s">
        <v>408</v>
      </c>
      <c r="B16" t="s">
        <v>283</v>
      </c>
      <c r="C16" s="2" t="s">
        <v>282</v>
      </c>
      <c r="D16" s="2" t="s">
        <v>281</v>
      </c>
      <c r="E16" s="1">
        <v>25200000000</v>
      </c>
      <c r="F16" s="1">
        <v>0</v>
      </c>
      <c r="G16" s="1">
        <v>0</v>
      </c>
      <c r="H16" s="1">
        <v>25200000000</v>
      </c>
      <c r="I16" s="1">
        <v>4888908190</v>
      </c>
      <c r="J16" s="1">
        <v>27240800260</v>
      </c>
      <c r="K16" s="1">
        <v>108.1</v>
      </c>
      <c r="M16" s="1">
        <v>-2040800260</v>
      </c>
      <c r="N16" s="1">
        <v>0</v>
      </c>
      <c r="O16" s="1">
        <v>27240800260</v>
      </c>
    </row>
    <row r="17" spans="1:15" x14ac:dyDescent="0.25">
      <c r="A17" t="s">
        <v>408</v>
      </c>
      <c r="B17" t="s">
        <v>423</v>
      </c>
      <c r="C17" s="2" t="s">
        <v>422</v>
      </c>
      <c r="D17" s="2" t="s">
        <v>421</v>
      </c>
      <c r="E17" s="1">
        <v>25200000000</v>
      </c>
      <c r="F17" s="1">
        <v>0</v>
      </c>
      <c r="G17" s="1">
        <v>0</v>
      </c>
      <c r="H17" s="1">
        <v>25200000000</v>
      </c>
      <c r="I17" s="1">
        <v>4888908190</v>
      </c>
      <c r="J17" s="1">
        <v>27240800260</v>
      </c>
      <c r="K17" s="1">
        <v>108.1</v>
      </c>
      <c r="M17" s="1">
        <v>-2040800260</v>
      </c>
      <c r="N17" s="1">
        <v>0</v>
      </c>
      <c r="O17" s="1">
        <v>27240800260</v>
      </c>
    </row>
    <row r="18" spans="1:15" x14ac:dyDescent="0.25">
      <c r="A18" t="s">
        <v>408</v>
      </c>
      <c r="B18" t="s">
        <v>54</v>
      </c>
      <c r="C18" s="2" t="s">
        <v>53</v>
      </c>
      <c r="D18" s="2" t="s">
        <v>52</v>
      </c>
      <c r="E18" s="1">
        <v>28173899000</v>
      </c>
      <c r="F18" s="1">
        <v>0</v>
      </c>
      <c r="G18" s="1">
        <v>21602372</v>
      </c>
      <c r="H18" s="1">
        <v>28195501372</v>
      </c>
      <c r="I18" s="1">
        <v>652469516</v>
      </c>
      <c r="J18" s="1">
        <v>22890890836</v>
      </c>
      <c r="K18" s="1">
        <v>81.19</v>
      </c>
      <c r="M18" s="1">
        <v>5304610536</v>
      </c>
      <c r="N18" s="1">
        <v>0</v>
      </c>
      <c r="O18" s="1">
        <v>22890890836</v>
      </c>
    </row>
    <row r="19" spans="1:15" x14ac:dyDescent="0.25">
      <c r="A19" t="s">
        <v>408</v>
      </c>
      <c r="B19" t="s">
        <v>51</v>
      </c>
      <c r="C19" s="2" t="s">
        <v>50</v>
      </c>
      <c r="D19" s="2" t="s">
        <v>49</v>
      </c>
      <c r="E19" s="1">
        <v>24191741000</v>
      </c>
      <c r="F19" s="1">
        <v>0</v>
      </c>
      <c r="G19" s="1">
        <v>0</v>
      </c>
      <c r="H19" s="1">
        <v>24191741000</v>
      </c>
      <c r="I19" s="1">
        <v>517933270</v>
      </c>
      <c r="J19" s="1">
        <v>20680987185</v>
      </c>
      <c r="K19" s="1">
        <v>85.49</v>
      </c>
      <c r="M19" s="1">
        <v>3510753815</v>
      </c>
      <c r="N19" s="1">
        <v>0</v>
      </c>
      <c r="O19" s="1">
        <v>20680987185</v>
      </c>
    </row>
    <row r="20" spans="1:15" x14ac:dyDescent="0.25">
      <c r="A20" t="s">
        <v>408</v>
      </c>
      <c r="B20" t="s">
        <v>344</v>
      </c>
      <c r="C20" s="2" t="s">
        <v>343</v>
      </c>
      <c r="D20" s="2" t="s">
        <v>342</v>
      </c>
      <c r="E20" s="1">
        <v>24191741000</v>
      </c>
      <c r="F20" s="1">
        <v>0</v>
      </c>
      <c r="G20" s="1">
        <v>0</v>
      </c>
      <c r="H20" s="1">
        <v>24191741000</v>
      </c>
      <c r="I20" s="1">
        <v>515181420</v>
      </c>
      <c r="J20" s="1">
        <v>20634544195</v>
      </c>
      <c r="K20" s="1">
        <v>85.3</v>
      </c>
      <c r="M20" s="1">
        <v>3557196805</v>
      </c>
      <c r="N20" s="1">
        <v>0</v>
      </c>
      <c r="O20" s="1">
        <v>20634544195</v>
      </c>
    </row>
    <row r="21" spans="1:15" x14ac:dyDescent="0.25">
      <c r="A21" t="s">
        <v>408</v>
      </c>
      <c r="B21" t="s">
        <v>45</v>
      </c>
      <c r="C21" s="2" t="s">
        <v>44</v>
      </c>
      <c r="D21" s="2" t="s">
        <v>43</v>
      </c>
      <c r="E21" s="1">
        <v>0</v>
      </c>
      <c r="F21" s="1">
        <v>0</v>
      </c>
      <c r="G21" s="1">
        <v>0</v>
      </c>
      <c r="H21" s="1">
        <v>0</v>
      </c>
      <c r="I21" s="1">
        <v>2751850</v>
      </c>
      <c r="J21" s="1">
        <v>46442990</v>
      </c>
      <c r="K21" s="1">
        <v>0</v>
      </c>
      <c r="M21" s="1">
        <v>-46442990</v>
      </c>
      <c r="N21" s="1">
        <v>0</v>
      </c>
      <c r="O21" s="1">
        <v>46442990</v>
      </c>
    </row>
    <row r="22" spans="1:15" x14ac:dyDescent="0.25">
      <c r="A22" t="s">
        <v>408</v>
      </c>
      <c r="B22" t="s">
        <v>42</v>
      </c>
      <c r="C22" s="2" t="s">
        <v>41</v>
      </c>
      <c r="D22" s="2" t="s">
        <v>40</v>
      </c>
      <c r="E22" s="1">
        <v>3982158000</v>
      </c>
      <c r="F22" s="1">
        <v>0</v>
      </c>
      <c r="G22" s="1">
        <v>21602372</v>
      </c>
      <c r="H22" s="1">
        <v>4003760372</v>
      </c>
      <c r="I22" s="1">
        <v>134536246</v>
      </c>
      <c r="J22" s="1">
        <v>2209903651</v>
      </c>
      <c r="K22" s="1">
        <v>55.2</v>
      </c>
      <c r="M22" s="1">
        <v>1793856721</v>
      </c>
      <c r="N22" s="1">
        <v>0</v>
      </c>
      <c r="O22" s="1">
        <v>2209903651</v>
      </c>
    </row>
    <row r="23" spans="1:15" x14ac:dyDescent="0.25">
      <c r="A23" t="s">
        <v>408</v>
      </c>
      <c r="B23" t="s">
        <v>39</v>
      </c>
      <c r="C23" s="2" t="s">
        <v>38</v>
      </c>
      <c r="D23" s="2" t="s">
        <v>37</v>
      </c>
      <c r="E23" s="1">
        <v>187936031000</v>
      </c>
      <c r="F23" s="1">
        <v>0</v>
      </c>
      <c r="G23" s="1">
        <v>13522189481</v>
      </c>
      <c r="H23" s="1">
        <v>201458220481</v>
      </c>
      <c r="I23" s="1">
        <v>28009431543</v>
      </c>
      <c r="J23" s="1">
        <v>143698285903</v>
      </c>
      <c r="K23" s="1">
        <v>71.33</v>
      </c>
      <c r="M23" s="1">
        <v>57759934578</v>
      </c>
      <c r="N23" s="1">
        <v>0</v>
      </c>
      <c r="O23" s="1">
        <v>143698285903</v>
      </c>
    </row>
    <row r="24" spans="1:15" x14ac:dyDescent="0.25">
      <c r="A24" t="s">
        <v>408</v>
      </c>
      <c r="B24" t="s">
        <v>129</v>
      </c>
      <c r="C24" s="2" t="s">
        <v>128</v>
      </c>
      <c r="D24" s="2" t="s">
        <v>127</v>
      </c>
      <c r="E24" s="1">
        <v>17120651000</v>
      </c>
      <c r="F24" s="1">
        <v>0</v>
      </c>
      <c r="G24" s="1">
        <v>13522189481</v>
      </c>
      <c r="H24" s="1">
        <v>30642840481</v>
      </c>
      <c r="I24" s="1">
        <v>16841080849</v>
      </c>
      <c r="J24" s="1">
        <v>28254847939</v>
      </c>
      <c r="K24" s="1">
        <v>92.21</v>
      </c>
      <c r="M24" s="1">
        <v>2387992542</v>
      </c>
      <c r="N24" s="1">
        <v>0</v>
      </c>
      <c r="O24" s="1">
        <v>28254847939</v>
      </c>
    </row>
    <row r="25" spans="1:15" x14ac:dyDescent="0.25">
      <c r="A25" t="s">
        <v>408</v>
      </c>
      <c r="B25" t="s">
        <v>126</v>
      </c>
      <c r="C25" s="2" t="s">
        <v>125</v>
      </c>
      <c r="D25" s="2" t="s">
        <v>124</v>
      </c>
      <c r="E25" s="1">
        <v>17120651000</v>
      </c>
      <c r="F25" s="1">
        <v>0</v>
      </c>
      <c r="G25" s="1">
        <v>13522189481</v>
      </c>
      <c r="H25" s="1">
        <v>30642840481</v>
      </c>
      <c r="I25" s="1">
        <v>16841080849</v>
      </c>
      <c r="J25" s="1">
        <v>28254847939</v>
      </c>
      <c r="K25" s="1">
        <v>92.21</v>
      </c>
      <c r="M25" s="1">
        <v>2387992542</v>
      </c>
      <c r="N25" s="1">
        <v>0</v>
      </c>
      <c r="O25" s="1">
        <v>28254847939</v>
      </c>
    </row>
    <row r="26" spans="1:15" x14ac:dyDescent="0.25">
      <c r="A26" t="s">
        <v>408</v>
      </c>
      <c r="B26" t="s">
        <v>120</v>
      </c>
      <c r="C26" s="2" t="s">
        <v>119</v>
      </c>
      <c r="D26" s="2" t="s">
        <v>118</v>
      </c>
      <c r="E26" s="1">
        <v>17120651000</v>
      </c>
      <c r="F26" s="1">
        <v>0</v>
      </c>
      <c r="G26" s="1">
        <v>0</v>
      </c>
      <c r="H26" s="1">
        <v>17120651000</v>
      </c>
      <c r="I26" s="1">
        <v>16841080849</v>
      </c>
      <c r="J26" s="1">
        <v>28254847939</v>
      </c>
      <c r="K26" s="1">
        <v>165.03</v>
      </c>
      <c r="M26" s="1">
        <v>-11134196939</v>
      </c>
      <c r="N26" s="1">
        <v>0</v>
      </c>
      <c r="O26" s="1">
        <v>28254847939</v>
      </c>
    </row>
    <row r="27" spans="1:15" x14ac:dyDescent="0.25">
      <c r="A27" t="s">
        <v>408</v>
      </c>
      <c r="B27" t="s">
        <v>420</v>
      </c>
      <c r="C27" s="2" t="s">
        <v>419</v>
      </c>
      <c r="D27" s="2" t="s">
        <v>418</v>
      </c>
      <c r="E27" s="1">
        <v>0</v>
      </c>
      <c r="F27" s="1">
        <v>0</v>
      </c>
      <c r="G27" s="1">
        <v>13522189481</v>
      </c>
      <c r="H27" s="1">
        <v>13522189481</v>
      </c>
      <c r="I27" s="1">
        <v>0</v>
      </c>
      <c r="J27" s="1">
        <v>0</v>
      </c>
      <c r="K27" s="1">
        <v>0</v>
      </c>
      <c r="M27" s="1">
        <v>13522189481</v>
      </c>
      <c r="N27" s="1">
        <v>0</v>
      </c>
      <c r="O27" s="1">
        <v>0</v>
      </c>
    </row>
    <row r="28" spans="1:15" x14ac:dyDescent="0.25">
      <c r="A28" t="s">
        <v>408</v>
      </c>
      <c r="B28" t="s">
        <v>36</v>
      </c>
      <c r="C28" s="2" t="s">
        <v>35</v>
      </c>
      <c r="D28" s="2" t="s">
        <v>34</v>
      </c>
      <c r="E28" s="1">
        <v>170815380000</v>
      </c>
      <c r="F28" s="1">
        <v>0</v>
      </c>
      <c r="G28" s="1">
        <v>0</v>
      </c>
      <c r="H28" s="1">
        <v>170815380000</v>
      </c>
      <c r="I28" s="1">
        <v>11168350694</v>
      </c>
      <c r="J28" s="1">
        <v>115443437964</v>
      </c>
      <c r="K28" s="1">
        <v>67.58</v>
      </c>
      <c r="M28" s="1">
        <v>55371942036</v>
      </c>
      <c r="N28" s="1">
        <v>0</v>
      </c>
      <c r="O28" s="1">
        <v>115443437964</v>
      </c>
    </row>
    <row r="29" spans="1:15" x14ac:dyDescent="0.25">
      <c r="A29" t="s">
        <v>408</v>
      </c>
      <c r="B29" t="s">
        <v>33</v>
      </c>
      <c r="C29" s="2" t="s">
        <v>32</v>
      </c>
      <c r="D29" s="2" t="s">
        <v>31</v>
      </c>
      <c r="E29" s="1">
        <v>170815380000</v>
      </c>
      <c r="F29" s="1">
        <v>0</v>
      </c>
      <c r="G29" s="1">
        <v>0</v>
      </c>
      <c r="H29" s="1">
        <v>170815380000</v>
      </c>
      <c r="I29" s="1">
        <v>11168350694</v>
      </c>
      <c r="J29" s="1">
        <v>115443437964</v>
      </c>
      <c r="K29" s="1">
        <v>67.58</v>
      </c>
      <c r="M29" s="1">
        <v>55371942036</v>
      </c>
      <c r="N29" s="1">
        <v>0</v>
      </c>
      <c r="O29" s="1">
        <v>115443437964</v>
      </c>
    </row>
    <row r="30" spans="1:15" x14ac:dyDescent="0.25">
      <c r="A30" t="s">
        <v>408</v>
      </c>
      <c r="B30" t="s">
        <v>30</v>
      </c>
      <c r="C30" s="2" t="s">
        <v>29</v>
      </c>
      <c r="D30" s="2" t="s">
        <v>28</v>
      </c>
      <c r="E30" s="1">
        <v>170815380000</v>
      </c>
      <c r="F30" s="1">
        <v>0</v>
      </c>
      <c r="G30" s="1">
        <v>0</v>
      </c>
      <c r="H30" s="1">
        <v>170815380000</v>
      </c>
      <c r="I30" s="1">
        <v>11168350694</v>
      </c>
      <c r="J30" s="1">
        <v>115443437964</v>
      </c>
      <c r="K30" s="1">
        <v>67.58</v>
      </c>
      <c r="M30" s="1">
        <v>55371942036</v>
      </c>
      <c r="N30" s="1">
        <v>0</v>
      </c>
      <c r="O30" s="1">
        <v>115443437964</v>
      </c>
    </row>
    <row r="31" spans="1:15" x14ac:dyDescent="0.25">
      <c r="A31" t="s">
        <v>408</v>
      </c>
      <c r="B31" t="s">
        <v>21</v>
      </c>
      <c r="C31" s="2" t="s">
        <v>20</v>
      </c>
      <c r="D31" s="2" t="s">
        <v>19</v>
      </c>
      <c r="E31" s="1">
        <v>17511645000</v>
      </c>
      <c r="F31" s="1">
        <v>296639088</v>
      </c>
      <c r="G31" s="1">
        <v>5006750395</v>
      </c>
      <c r="H31" s="1">
        <v>22518395395</v>
      </c>
      <c r="I31" s="1">
        <v>355861928</v>
      </c>
      <c r="J31" s="1">
        <v>22162421488</v>
      </c>
      <c r="K31" s="1">
        <v>98.42</v>
      </c>
      <c r="M31" s="1">
        <v>355973907</v>
      </c>
      <c r="N31" s="1">
        <v>0</v>
      </c>
      <c r="O31" s="1">
        <v>22162421488</v>
      </c>
    </row>
    <row r="32" spans="1:15" x14ac:dyDescent="0.25">
      <c r="A32" t="s">
        <v>408</v>
      </c>
      <c r="B32" t="s">
        <v>18</v>
      </c>
      <c r="C32" s="2" t="s">
        <v>17</v>
      </c>
      <c r="D32" s="2" t="s">
        <v>16</v>
      </c>
      <c r="E32" s="1">
        <v>15500000000</v>
      </c>
      <c r="F32" s="1">
        <v>296639088</v>
      </c>
      <c r="G32" s="1">
        <v>296639088</v>
      </c>
      <c r="H32" s="1">
        <v>15796639088</v>
      </c>
      <c r="I32" s="1">
        <v>296639088</v>
      </c>
      <c r="J32" s="1">
        <v>15796639088</v>
      </c>
      <c r="K32" s="1">
        <v>1000</v>
      </c>
      <c r="M32" s="1">
        <v>0</v>
      </c>
      <c r="N32" s="1">
        <v>0</v>
      </c>
      <c r="O32" s="1">
        <v>15796639088</v>
      </c>
    </row>
    <row r="33" spans="1:15" x14ac:dyDescent="0.25">
      <c r="A33" t="s">
        <v>408</v>
      </c>
      <c r="B33" t="s">
        <v>417</v>
      </c>
      <c r="C33" s="2" t="s">
        <v>416</v>
      </c>
      <c r="D33" s="2" t="s">
        <v>415</v>
      </c>
      <c r="E33" s="1">
        <v>0</v>
      </c>
      <c r="F33" s="1">
        <v>296639088</v>
      </c>
      <c r="G33" s="1">
        <v>296639088</v>
      </c>
      <c r="H33" s="1">
        <v>296639088</v>
      </c>
      <c r="I33" s="1">
        <v>296639088</v>
      </c>
      <c r="J33" s="1">
        <v>296639088</v>
      </c>
      <c r="K33" s="1">
        <v>1000</v>
      </c>
      <c r="M33" s="1">
        <v>0</v>
      </c>
      <c r="N33" s="1">
        <v>0</v>
      </c>
      <c r="O33" s="1">
        <v>296639088</v>
      </c>
    </row>
    <row r="34" spans="1:15" x14ac:dyDescent="0.25">
      <c r="A34" t="s">
        <v>408</v>
      </c>
      <c r="B34" t="s">
        <v>414</v>
      </c>
      <c r="C34" s="2" t="s">
        <v>413</v>
      </c>
      <c r="D34" s="2" t="s">
        <v>412</v>
      </c>
      <c r="E34" s="1">
        <v>15500000000</v>
      </c>
      <c r="F34" s="1">
        <v>0</v>
      </c>
      <c r="G34" s="1">
        <v>0</v>
      </c>
      <c r="H34" s="1">
        <v>15500000000</v>
      </c>
      <c r="I34" s="1">
        <v>0</v>
      </c>
      <c r="J34" s="1">
        <v>15500000000</v>
      </c>
      <c r="K34" s="1">
        <v>1000</v>
      </c>
      <c r="M34" s="1">
        <v>0</v>
      </c>
      <c r="N34" s="1">
        <v>0</v>
      </c>
      <c r="O34" s="1">
        <v>15500000000</v>
      </c>
    </row>
    <row r="35" spans="1:15" x14ac:dyDescent="0.25">
      <c r="A35" t="s">
        <v>408</v>
      </c>
      <c r="B35" t="s">
        <v>411</v>
      </c>
      <c r="C35" s="2" t="s">
        <v>410</v>
      </c>
      <c r="D35" s="2" t="s">
        <v>409</v>
      </c>
      <c r="E35" s="1">
        <v>15500000000</v>
      </c>
      <c r="F35" s="1">
        <v>0</v>
      </c>
      <c r="G35" s="1">
        <v>0</v>
      </c>
      <c r="H35" s="1">
        <v>15500000000</v>
      </c>
      <c r="I35" s="1">
        <v>0</v>
      </c>
      <c r="J35" s="1">
        <v>15500000000</v>
      </c>
      <c r="K35" s="1">
        <v>1000</v>
      </c>
      <c r="M35" s="1">
        <v>0</v>
      </c>
      <c r="N35" s="1">
        <v>0</v>
      </c>
      <c r="O35" s="1">
        <v>15500000000</v>
      </c>
    </row>
    <row r="36" spans="1:15" x14ac:dyDescent="0.25">
      <c r="A36" t="s">
        <v>408</v>
      </c>
      <c r="B36" t="s">
        <v>9</v>
      </c>
      <c r="C36" s="2" t="s">
        <v>8</v>
      </c>
      <c r="D36" s="2" t="s">
        <v>7</v>
      </c>
      <c r="E36" s="1">
        <v>850000000</v>
      </c>
      <c r="F36" s="1">
        <v>0</v>
      </c>
      <c r="G36" s="1">
        <v>0</v>
      </c>
      <c r="H36" s="1">
        <v>850000000</v>
      </c>
      <c r="I36" s="1">
        <v>47744199</v>
      </c>
      <c r="J36" s="1">
        <v>635459193</v>
      </c>
      <c r="K36" s="1">
        <v>74.760000000000005</v>
      </c>
      <c r="M36" s="1">
        <v>214540807</v>
      </c>
      <c r="N36" s="1">
        <v>0</v>
      </c>
      <c r="O36" s="1">
        <v>635459193</v>
      </c>
    </row>
    <row r="37" spans="1:15" x14ac:dyDescent="0.25">
      <c r="A37" t="s">
        <v>408</v>
      </c>
      <c r="B37" t="s">
        <v>2</v>
      </c>
      <c r="C37" s="2" t="s">
        <v>1</v>
      </c>
      <c r="D37" s="2" t="s">
        <v>0</v>
      </c>
      <c r="E37" s="1">
        <v>850000000</v>
      </c>
      <c r="F37" s="1">
        <v>0</v>
      </c>
      <c r="G37" s="1">
        <v>0</v>
      </c>
      <c r="H37" s="1">
        <v>850000000</v>
      </c>
      <c r="I37" s="1">
        <v>47744199</v>
      </c>
      <c r="J37" s="1">
        <v>635459193</v>
      </c>
      <c r="K37" s="1">
        <v>74.760000000000005</v>
      </c>
      <c r="M37" s="1">
        <v>214540807</v>
      </c>
      <c r="N37" s="1">
        <v>0</v>
      </c>
      <c r="O37" s="1">
        <v>635459193</v>
      </c>
    </row>
    <row r="38" spans="1:15" x14ac:dyDescent="0.25">
      <c r="A38" t="s">
        <v>408</v>
      </c>
      <c r="B38" t="s">
        <v>298</v>
      </c>
      <c r="C38" s="2" t="s">
        <v>297</v>
      </c>
      <c r="D38" s="2" t="s">
        <v>296</v>
      </c>
      <c r="E38" s="1">
        <v>0</v>
      </c>
      <c r="F38" s="1">
        <v>0</v>
      </c>
      <c r="G38" s="1">
        <v>4411578531</v>
      </c>
      <c r="H38" s="1">
        <v>4411578531</v>
      </c>
      <c r="I38" s="1">
        <v>0</v>
      </c>
      <c r="J38" s="1">
        <v>4411578531</v>
      </c>
      <c r="K38" s="1">
        <v>1000</v>
      </c>
      <c r="M38" s="1">
        <v>0</v>
      </c>
      <c r="N38" s="1">
        <v>0</v>
      </c>
      <c r="O38" s="1">
        <v>4411578531</v>
      </c>
    </row>
    <row r="39" spans="1:15" x14ac:dyDescent="0.25">
      <c r="A39" t="s">
        <v>408</v>
      </c>
      <c r="B39" t="s">
        <v>330</v>
      </c>
      <c r="C39" s="2" t="s">
        <v>329</v>
      </c>
      <c r="D39" s="2" t="s">
        <v>328</v>
      </c>
      <c r="E39" s="1">
        <v>1161645000</v>
      </c>
      <c r="F39" s="1">
        <v>0</v>
      </c>
      <c r="G39" s="1">
        <v>298532776</v>
      </c>
      <c r="H39" s="1">
        <v>1460177776</v>
      </c>
      <c r="I39" s="1">
        <v>11478641</v>
      </c>
      <c r="J39" s="1">
        <v>1318744676</v>
      </c>
      <c r="K39" s="1">
        <v>90.31</v>
      </c>
      <c r="M39" s="1">
        <v>141433100</v>
      </c>
      <c r="N39" s="1">
        <v>0</v>
      </c>
      <c r="O39" s="1">
        <v>1318744676</v>
      </c>
    </row>
  </sheetData>
  <hyperlinks>
    <hyperlink ref="C5" location="Indice!A1" display="Indice"/>
    <hyperlink ref="C4" location="PA_libro!A1" display="INDICE"/>
  </hyperlink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2"/>
  <sheetViews>
    <sheetView topLeftCell="A13" workbookViewId="0">
      <selection activeCell="N7" sqref="N7"/>
    </sheetView>
  </sheetViews>
  <sheetFormatPr baseColWidth="10" defaultRowHeight="15" x14ac:dyDescent="0.25"/>
  <cols>
    <col min="3" max="3" width="17" customWidth="1"/>
    <col min="4" max="4" width="40.28515625" customWidth="1"/>
    <col min="5" max="5" width="18.85546875" style="1" bestFit="1" customWidth="1"/>
    <col min="6" max="7" width="5" style="1" bestFit="1" customWidth="1"/>
    <col min="8" max="8" width="18.85546875" style="1" bestFit="1" customWidth="1"/>
    <col min="9" max="9" width="16.85546875" style="1" bestFit="1" customWidth="1"/>
    <col min="10" max="10" width="17.85546875" style="1" bestFit="1" customWidth="1"/>
    <col min="11" max="11" width="7" style="1" bestFit="1" customWidth="1"/>
    <col min="12" max="12" width="11.42578125" style="1"/>
    <col min="13" max="13" width="17.85546875" style="1" bestFit="1" customWidth="1"/>
    <col min="14" max="14" width="5" style="1" bestFit="1" customWidth="1"/>
    <col min="15" max="15" width="17.85546875" style="1" bestFit="1" customWidth="1"/>
  </cols>
  <sheetData>
    <row r="1" spans="1:15" x14ac:dyDescent="0.25">
      <c r="A1" t="s">
        <v>430</v>
      </c>
      <c r="B1" s="8"/>
      <c r="C1" s="2" t="s">
        <v>432</v>
      </c>
    </row>
    <row r="2" spans="1:15" x14ac:dyDescent="0.25">
      <c r="A2" t="s">
        <v>431</v>
      </c>
      <c r="B2" s="8"/>
      <c r="C2" s="2" t="s">
        <v>430</v>
      </c>
    </row>
    <row r="3" spans="1:15" x14ac:dyDescent="0.25">
      <c r="A3">
        <v>22</v>
      </c>
      <c r="B3" s="8"/>
      <c r="C3" s="2" t="s">
        <v>429</v>
      </c>
    </row>
    <row r="4" spans="1:15" x14ac:dyDescent="0.25">
      <c r="B4" s="8"/>
      <c r="C4" s="12" t="s">
        <v>76</v>
      </c>
    </row>
    <row r="5" spans="1:15" x14ac:dyDescent="0.25">
      <c r="B5" s="8"/>
      <c r="C5" s="11">
        <v>22</v>
      </c>
      <c r="D5" s="10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pans="1:15" x14ac:dyDescent="0.25">
      <c r="B6" s="8"/>
      <c r="C6" t="str">
        <f>MID(17:17,1,1)</f>
        <v>2</v>
      </c>
    </row>
    <row r="7" spans="1:15" x14ac:dyDescent="0.25">
      <c r="B7" s="8"/>
      <c r="C7" s="2"/>
      <c r="D7" t="str">
        <f>MID(C1,FIND("Mes =",C1,1)+5,3)</f>
        <v xml:space="preserve"> 9 </v>
      </c>
      <c r="E7" s="1" t="str">
        <f>MID(C1,FIND("Entidad =",C1,1)+10,3)</f>
        <v>235</v>
      </c>
      <c r="F7" s="1" t="str">
        <f>MID(C1,FIND("Ejecutora =",C1,1)+12,2)</f>
        <v>01</v>
      </c>
      <c r="H7" s="1" t="str">
        <f>VLOOKUP(E7,[1]Hoja1!$B$6:$H$120,7,FALSE)</f>
        <v>EP</v>
      </c>
      <c r="I7" s="1" t="str">
        <f>VLOOKUP(E7,[1]Hoja1!$B$6:$R$120,17,FALSE)</f>
        <v>14.</v>
      </c>
    </row>
    <row r="8" spans="1:15" x14ac:dyDescent="0.25">
      <c r="B8" s="8"/>
      <c r="C8" s="2"/>
      <c r="D8" t="str">
        <f>VLOOKUP(E7,[1]Hoja1!$B$6:$H$120,3,FALSE)</f>
        <v>CONTRALORIA DE BOGOTA.</v>
      </c>
    </row>
    <row r="9" spans="1:15" x14ac:dyDescent="0.25">
      <c r="B9" s="8"/>
      <c r="C9" s="2"/>
    </row>
    <row r="10" spans="1:15" x14ac:dyDescent="0.25">
      <c r="B10" s="8"/>
      <c r="C10" s="2"/>
    </row>
    <row r="11" spans="1:15" x14ac:dyDescent="0.25">
      <c r="B11" s="8"/>
      <c r="C11" s="2"/>
    </row>
    <row r="12" spans="1:15" ht="101.25" x14ac:dyDescent="0.25">
      <c r="A12" t="s">
        <v>75</v>
      </c>
      <c r="B12" s="7" t="s">
        <v>74</v>
      </c>
      <c r="C12" s="6" t="s">
        <v>73</v>
      </c>
      <c r="D12" s="5" t="s">
        <v>72</v>
      </c>
      <c r="E12" s="4" t="s">
        <v>71</v>
      </c>
      <c r="F12" s="3" t="s">
        <v>70</v>
      </c>
      <c r="G12" s="4" t="s">
        <v>69</v>
      </c>
      <c r="H12" s="3" t="s">
        <v>68</v>
      </c>
      <c r="I12" s="3" t="s">
        <v>67</v>
      </c>
      <c r="J12" s="3" t="s">
        <v>66</v>
      </c>
      <c r="K12" s="3" t="s">
        <v>65</v>
      </c>
      <c r="L12" s="4" t="s">
        <v>64</v>
      </c>
      <c r="M12" s="3" t="s">
        <v>63</v>
      </c>
      <c r="N12" s="4" t="s">
        <v>62</v>
      </c>
      <c r="O12" s="3" t="s">
        <v>61</v>
      </c>
    </row>
    <row r="13" spans="1:15" x14ac:dyDescent="0.25">
      <c r="C13" s="2"/>
    </row>
    <row r="14" spans="1:15" x14ac:dyDescent="0.25">
      <c r="A14" t="s">
        <v>428</v>
      </c>
      <c r="B14" t="s">
        <v>60</v>
      </c>
      <c r="C14" s="2" t="s">
        <v>59</v>
      </c>
      <c r="D14" s="2" t="s">
        <v>58</v>
      </c>
      <c r="E14" s="1">
        <v>107382903000</v>
      </c>
      <c r="F14" s="1">
        <v>0</v>
      </c>
      <c r="G14" s="1">
        <v>0</v>
      </c>
      <c r="H14" s="1">
        <v>107382903000</v>
      </c>
      <c r="I14" s="1">
        <v>7029773751</v>
      </c>
      <c r="J14" s="1">
        <v>69951857012</v>
      </c>
      <c r="K14" s="1">
        <v>65.14</v>
      </c>
      <c r="M14" s="1">
        <v>37431045988</v>
      </c>
      <c r="N14" s="1">
        <v>0</v>
      </c>
      <c r="O14" s="1">
        <v>69951857012</v>
      </c>
    </row>
    <row r="15" spans="1:15" x14ac:dyDescent="0.25">
      <c r="A15" t="s">
        <v>428</v>
      </c>
      <c r="B15" t="s">
        <v>57</v>
      </c>
      <c r="C15" s="2" t="s">
        <v>56</v>
      </c>
      <c r="D15" s="2" t="s">
        <v>55</v>
      </c>
      <c r="E15" s="1">
        <v>925000000</v>
      </c>
      <c r="F15" s="1">
        <v>0</v>
      </c>
      <c r="G15" s="1">
        <v>0</v>
      </c>
      <c r="H15" s="1">
        <v>925000000</v>
      </c>
      <c r="I15" s="1">
        <v>0</v>
      </c>
      <c r="J15" s="1">
        <v>742577628</v>
      </c>
      <c r="K15" s="1">
        <v>80.28</v>
      </c>
      <c r="M15" s="1">
        <v>182422372</v>
      </c>
      <c r="N15" s="1">
        <v>0</v>
      </c>
      <c r="O15" s="1">
        <v>742577628</v>
      </c>
    </row>
    <row r="16" spans="1:15" x14ac:dyDescent="0.25">
      <c r="A16" t="s">
        <v>428</v>
      </c>
      <c r="B16" t="s">
        <v>54</v>
      </c>
      <c r="C16" s="2" t="s">
        <v>53</v>
      </c>
      <c r="D16" s="2" t="s">
        <v>52</v>
      </c>
      <c r="E16" s="1">
        <v>925000000</v>
      </c>
      <c r="F16" s="1">
        <v>0</v>
      </c>
      <c r="G16" s="1">
        <v>0</v>
      </c>
      <c r="H16" s="1">
        <v>925000000</v>
      </c>
      <c r="I16" s="1">
        <v>0</v>
      </c>
      <c r="J16" s="1">
        <v>742577628</v>
      </c>
      <c r="K16" s="1">
        <v>80.28</v>
      </c>
      <c r="M16" s="1">
        <v>182422372</v>
      </c>
      <c r="N16" s="1">
        <v>0</v>
      </c>
      <c r="O16" s="1">
        <v>742577628</v>
      </c>
    </row>
    <row r="17" spans="1:15" x14ac:dyDescent="0.25">
      <c r="A17" t="s">
        <v>428</v>
      </c>
      <c r="B17" t="s">
        <v>51</v>
      </c>
      <c r="C17" s="2" t="s">
        <v>50</v>
      </c>
      <c r="D17" s="2" t="s">
        <v>49</v>
      </c>
      <c r="E17" s="1">
        <v>925000000</v>
      </c>
      <c r="F17" s="1">
        <v>0</v>
      </c>
      <c r="G17" s="1">
        <v>0</v>
      </c>
      <c r="H17" s="1">
        <v>925000000</v>
      </c>
      <c r="I17" s="1">
        <v>0</v>
      </c>
      <c r="J17" s="1">
        <v>742577628</v>
      </c>
      <c r="K17" s="1">
        <v>80.28</v>
      </c>
      <c r="M17" s="1">
        <v>182422372</v>
      </c>
      <c r="N17" s="1">
        <v>0</v>
      </c>
      <c r="O17" s="1">
        <v>742577628</v>
      </c>
    </row>
    <row r="18" spans="1:15" x14ac:dyDescent="0.25">
      <c r="A18" t="s">
        <v>428</v>
      </c>
      <c r="B18" t="s">
        <v>239</v>
      </c>
      <c r="C18" s="2" t="s">
        <v>238</v>
      </c>
      <c r="D18" s="2" t="s">
        <v>237</v>
      </c>
      <c r="E18" s="1">
        <v>925000000</v>
      </c>
      <c r="F18" s="1">
        <v>0</v>
      </c>
      <c r="G18" s="1">
        <v>0</v>
      </c>
      <c r="H18" s="1">
        <v>925000000</v>
      </c>
      <c r="I18" s="1">
        <v>0</v>
      </c>
      <c r="J18" s="1">
        <v>742577628</v>
      </c>
      <c r="K18" s="1">
        <v>80.28</v>
      </c>
      <c r="M18" s="1">
        <v>182422372</v>
      </c>
      <c r="N18" s="1">
        <v>0</v>
      </c>
      <c r="O18" s="1">
        <v>742577628</v>
      </c>
    </row>
    <row r="19" spans="1:15" x14ac:dyDescent="0.25">
      <c r="A19" t="s">
        <v>428</v>
      </c>
      <c r="B19" t="s">
        <v>39</v>
      </c>
      <c r="C19" s="2" t="s">
        <v>38</v>
      </c>
      <c r="D19" s="2" t="s">
        <v>37</v>
      </c>
      <c r="E19" s="1">
        <v>106457903000</v>
      </c>
      <c r="F19" s="1">
        <v>0</v>
      </c>
      <c r="G19" s="1">
        <v>0</v>
      </c>
      <c r="H19" s="1">
        <v>106457903000</v>
      </c>
      <c r="I19" s="1">
        <v>7029773751</v>
      </c>
      <c r="J19" s="1">
        <v>69209279384</v>
      </c>
      <c r="K19" s="1">
        <v>65.010000000000005</v>
      </c>
      <c r="M19" s="1">
        <v>37248623616</v>
      </c>
      <c r="N19" s="1">
        <v>0</v>
      </c>
      <c r="O19" s="1">
        <v>69209279384</v>
      </c>
    </row>
    <row r="20" spans="1:15" x14ac:dyDescent="0.25">
      <c r="A20" t="s">
        <v>428</v>
      </c>
      <c r="B20" t="s">
        <v>36</v>
      </c>
      <c r="C20" s="2" t="s">
        <v>35</v>
      </c>
      <c r="D20" s="2" t="s">
        <v>34</v>
      </c>
      <c r="E20" s="1">
        <v>106457903000</v>
      </c>
      <c r="F20" s="1">
        <v>0</v>
      </c>
      <c r="G20" s="1">
        <v>0</v>
      </c>
      <c r="H20" s="1">
        <v>106457903000</v>
      </c>
      <c r="I20" s="1">
        <v>7029773751</v>
      </c>
      <c r="J20" s="1">
        <v>69209279384</v>
      </c>
      <c r="K20" s="1">
        <v>65.010000000000005</v>
      </c>
      <c r="M20" s="1">
        <v>37248623616</v>
      </c>
      <c r="N20" s="1">
        <v>0</v>
      </c>
      <c r="O20" s="1">
        <v>69209279384</v>
      </c>
    </row>
    <row r="21" spans="1:15" x14ac:dyDescent="0.25">
      <c r="A21" t="s">
        <v>428</v>
      </c>
      <c r="B21" t="s">
        <v>33</v>
      </c>
      <c r="C21" s="2" t="s">
        <v>32</v>
      </c>
      <c r="D21" s="2" t="s">
        <v>31</v>
      </c>
      <c r="E21" s="1">
        <v>106457903000</v>
      </c>
      <c r="F21" s="1">
        <v>0</v>
      </c>
      <c r="G21" s="1">
        <v>0</v>
      </c>
      <c r="H21" s="1">
        <v>106457903000</v>
      </c>
      <c r="I21" s="1">
        <v>7029773751</v>
      </c>
      <c r="J21" s="1">
        <v>69209279384</v>
      </c>
      <c r="K21" s="1">
        <v>65.010000000000005</v>
      </c>
      <c r="M21" s="1">
        <v>37248623616</v>
      </c>
      <c r="N21" s="1">
        <v>0</v>
      </c>
      <c r="O21" s="1">
        <v>69209279384</v>
      </c>
    </row>
    <row r="22" spans="1:15" x14ac:dyDescent="0.25">
      <c r="A22" t="s">
        <v>428</v>
      </c>
      <c r="B22" t="s">
        <v>30</v>
      </c>
      <c r="C22" s="2" t="s">
        <v>29</v>
      </c>
      <c r="D22" s="2" t="s">
        <v>28</v>
      </c>
      <c r="E22" s="1">
        <v>106457903000</v>
      </c>
      <c r="F22" s="1">
        <v>0</v>
      </c>
      <c r="G22" s="1">
        <v>0</v>
      </c>
      <c r="H22" s="1">
        <v>106457903000</v>
      </c>
      <c r="I22" s="1">
        <v>7029773751</v>
      </c>
      <c r="J22" s="1">
        <v>69209279384</v>
      </c>
      <c r="K22" s="1">
        <v>65.010000000000005</v>
      </c>
      <c r="M22" s="1">
        <v>37248623616</v>
      </c>
      <c r="N22" s="1">
        <v>0</v>
      </c>
      <c r="O22" s="1">
        <v>69209279384</v>
      </c>
    </row>
  </sheetData>
  <hyperlinks>
    <hyperlink ref="C5" location="Indice!A1" display="Indice"/>
    <hyperlink ref="C4" location="PA_libro!A1" display="INDICE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22</vt:i4>
      </vt:variant>
    </vt:vector>
  </HeadingPairs>
  <TitlesOfParts>
    <vt:vector size="22" baseType="lpstr">
      <vt:lpstr>2EP_200 01</vt:lpstr>
      <vt:lpstr>2EP_201 01</vt:lpstr>
      <vt:lpstr>2EP_203 01</vt:lpstr>
      <vt:lpstr>2EP_204 01</vt:lpstr>
      <vt:lpstr>2EP_206 01</vt:lpstr>
      <vt:lpstr>2EP_208 01</vt:lpstr>
      <vt:lpstr>2EP_211 01</vt:lpstr>
      <vt:lpstr>2EP_213 01</vt:lpstr>
      <vt:lpstr>2EP_214 01</vt:lpstr>
      <vt:lpstr>2EP_215 01</vt:lpstr>
      <vt:lpstr>2EP_216 01</vt:lpstr>
      <vt:lpstr>2EP_217 01</vt:lpstr>
      <vt:lpstr>2EP_218 01</vt:lpstr>
      <vt:lpstr>2EP_219 01</vt:lpstr>
      <vt:lpstr>2EP_220 01</vt:lpstr>
      <vt:lpstr>2EP_221 01</vt:lpstr>
      <vt:lpstr>2EP_222 01</vt:lpstr>
      <vt:lpstr>2EP_226 01</vt:lpstr>
      <vt:lpstr>2EP_227 01</vt:lpstr>
      <vt:lpstr>2EP_228 01</vt:lpstr>
      <vt:lpstr>2EP_230 01</vt:lpstr>
      <vt:lpstr>2EP_235 01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 ROBERTO ESCOBAR ALVAREZ</dc:creator>
  <cp:lastModifiedBy>NELLY YOLANDA MOYA ANGEL</cp:lastModifiedBy>
  <dcterms:created xsi:type="dcterms:W3CDTF">2015-11-13T14:09:01Z</dcterms:created>
  <dcterms:modified xsi:type="dcterms:W3CDTF">2015-11-27T17:21:55Z</dcterms:modified>
</cp:coreProperties>
</file>